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DC2028B5-4365-4205-A78A-BED805253DDC}" xr6:coauthVersionLast="47" xr6:coauthVersionMax="47" xr10:uidLastSave="{00000000-0000-0000-0000-000000000000}"/>
  <bookViews>
    <workbookView xWindow="-120" yWindow="-120" windowWidth="29040" windowHeight="15840" tabRatio="991" activeTab="4" xr2:uid="{00000000-000D-0000-FFFF-FFFF00000000}"/>
  </bookViews>
  <sheets>
    <sheet name="MŠ J.Dalloša" sheetId="3" r:id="rId1"/>
    <sheet name="MŠ Abrahámovská" sheetId="4" r:id="rId2"/>
    <sheet name="ZŠ J. Kráľa" sheetId="6" r:id="rId3"/>
    <sheet name="VŠ Danubius" sheetId="5" r:id="rId4"/>
    <sheet name="SPOLU" sheetId="1" r:id="rId5"/>
  </sheets>
  <calcPr calcId="191029"/>
</workbook>
</file>

<file path=xl/calcChain.xml><?xml version="1.0" encoding="utf-8"?>
<calcChain xmlns="http://schemas.openxmlformats.org/spreadsheetml/2006/main">
  <c r="F8" i="5" l="1"/>
  <c r="F34" i="5"/>
  <c r="F36" i="5" s="1"/>
  <c r="F26" i="5"/>
  <c r="F27" i="5"/>
  <c r="F28" i="5"/>
  <c r="F29" i="5"/>
  <c r="F30" i="5"/>
  <c r="F31" i="5"/>
  <c r="F32" i="5"/>
  <c r="F33" i="5"/>
  <c r="F25" i="5"/>
  <c r="F20" i="5"/>
  <c r="F21" i="5"/>
  <c r="F22" i="5"/>
  <c r="F23" i="5"/>
  <c r="F19" i="5"/>
  <c r="F10" i="5"/>
  <c r="F11" i="5"/>
  <c r="F12" i="5"/>
  <c r="F13" i="5"/>
  <c r="F14" i="5"/>
  <c r="F15" i="5"/>
  <c r="F16" i="5"/>
  <c r="F17" i="5"/>
  <c r="F9" i="5"/>
  <c r="F5" i="5"/>
  <c r="F6" i="5"/>
  <c r="F4" i="5"/>
  <c r="E46" i="5"/>
  <c r="E47" i="5"/>
  <c r="E48" i="5"/>
  <c r="E49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7" i="5"/>
  <c r="E68" i="5"/>
  <c r="E69" i="5"/>
  <c r="E70" i="5"/>
  <c r="E45" i="5"/>
  <c r="E46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5" i="6"/>
  <c r="E66" i="6"/>
  <c r="E67" i="6"/>
  <c r="E68" i="6"/>
  <c r="E69" i="6"/>
  <c r="E45" i="6"/>
  <c r="F26" i="6"/>
  <c r="F27" i="6"/>
  <c r="F28" i="6"/>
  <c r="F29" i="6"/>
  <c r="F30" i="6"/>
  <c r="F31" i="6"/>
  <c r="F32" i="6"/>
  <c r="F33" i="6"/>
  <c r="F25" i="6"/>
  <c r="F20" i="6"/>
  <c r="F21" i="6"/>
  <c r="F22" i="6"/>
  <c r="F23" i="6"/>
  <c r="F19" i="6"/>
  <c r="F10" i="6"/>
  <c r="F11" i="6"/>
  <c r="F12" i="6"/>
  <c r="F13" i="6"/>
  <c r="F14" i="6"/>
  <c r="F15" i="6"/>
  <c r="F16" i="6"/>
  <c r="F17" i="6"/>
  <c r="F8" i="6"/>
  <c r="F9" i="6"/>
  <c r="F5" i="6"/>
  <c r="F6" i="6"/>
  <c r="F4" i="6"/>
  <c r="F34" i="6" s="1"/>
  <c r="E49" i="4"/>
  <c r="E51" i="4"/>
  <c r="E52" i="4"/>
  <c r="E53" i="4"/>
  <c r="E54" i="4"/>
  <c r="E55" i="4"/>
  <c r="E56" i="4"/>
  <c r="E57" i="4"/>
  <c r="E58" i="4"/>
  <c r="E59" i="4"/>
  <c r="E60" i="4"/>
  <c r="E62" i="4"/>
  <c r="E63" i="4"/>
  <c r="E64" i="4"/>
  <c r="E48" i="4"/>
  <c r="F5" i="4"/>
  <c r="F6" i="4"/>
  <c r="F8" i="4"/>
  <c r="F9" i="4"/>
  <c r="F10" i="4"/>
  <c r="F11" i="4"/>
  <c r="F12" i="4"/>
  <c r="F13" i="4"/>
  <c r="F14" i="4"/>
  <c r="F15" i="4"/>
  <c r="F16" i="4"/>
  <c r="F17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4" i="4"/>
  <c r="F34" i="4" s="1"/>
  <c r="E45" i="3"/>
  <c r="E47" i="3"/>
  <c r="E48" i="3"/>
  <c r="E44" i="3"/>
  <c r="F19" i="3"/>
  <c r="F20" i="3"/>
  <c r="F21" i="3"/>
  <c r="F22" i="3"/>
  <c r="F24" i="3"/>
  <c r="F25" i="3"/>
  <c r="F26" i="3"/>
  <c r="F27" i="3"/>
  <c r="F28" i="3"/>
  <c r="F29" i="3"/>
  <c r="F30" i="3"/>
  <c r="F31" i="3"/>
  <c r="F32" i="3"/>
  <c r="F6" i="3"/>
  <c r="F7" i="3"/>
  <c r="F9" i="3"/>
  <c r="F10" i="3"/>
  <c r="F11" i="3"/>
  <c r="F12" i="3"/>
  <c r="F13" i="3"/>
  <c r="F14" i="3"/>
  <c r="F15" i="3"/>
  <c r="F16" i="3"/>
  <c r="F18" i="3"/>
  <c r="F5" i="3"/>
  <c r="F33" i="3" s="1"/>
  <c r="F5" i="1" l="1"/>
  <c r="F35" i="3"/>
  <c r="F36" i="3" s="1"/>
  <c r="F2" i="1"/>
  <c r="F36" i="4"/>
  <c r="F38" i="4" s="1"/>
  <c r="F3" i="1"/>
  <c r="F36" i="6"/>
  <c r="F4" i="1"/>
  <c r="F37" i="4"/>
  <c r="F37" i="6"/>
  <c r="F38" i="6"/>
  <c r="F37" i="5"/>
  <c r="F38" i="5" s="1"/>
  <c r="C71" i="5"/>
  <c r="C66" i="5"/>
  <c r="C50" i="5"/>
  <c r="D32" i="5"/>
  <c r="D33" i="5" s="1"/>
  <c r="D31" i="5"/>
  <c r="D30" i="5"/>
  <c r="D17" i="5"/>
  <c r="D15" i="5"/>
  <c r="D14" i="5"/>
  <c r="D13" i="5"/>
  <c r="C65" i="4"/>
  <c r="C61" i="4"/>
  <c r="D32" i="4"/>
  <c r="D33" i="4" s="1"/>
  <c r="D31" i="4"/>
  <c r="D30" i="4"/>
  <c r="D17" i="4"/>
  <c r="D15" i="4"/>
  <c r="D14" i="4"/>
  <c r="D13" i="4"/>
  <c r="D31" i="3"/>
  <c r="D32" i="3" s="1"/>
  <c r="D30" i="3"/>
  <c r="D29" i="3"/>
  <c r="D16" i="3"/>
  <c r="D14" i="3"/>
  <c r="D13" i="3"/>
  <c r="G2" i="1" l="1"/>
  <c r="H2" i="1"/>
  <c r="G3" i="1"/>
  <c r="H3" i="1"/>
  <c r="G4" i="1"/>
  <c r="H4" i="1"/>
  <c r="G5" i="1"/>
  <c r="H5" i="1"/>
  <c r="F37" i="3"/>
  <c r="E6" i="1" l="1"/>
  <c r="D6" i="1"/>
  <c r="C6" i="1"/>
  <c r="C70" i="6"/>
  <c r="C64" i="6"/>
  <c r="C47" i="6"/>
  <c r="D32" i="6"/>
  <c r="D31" i="6"/>
  <c r="D30" i="6"/>
  <c r="D15" i="6"/>
  <c r="D14" i="6"/>
  <c r="D13" i="6"/>
  <c r="D33" i="6" l="1"/>
  <c r="F6" i="1" l="1"/>
  <c r="G6" i="1" l="1"/>
  <c r="H6" i="1"/>
</calcChain>
</file>

<file path=xl/sharedStrings.xml><?xml version="1.0" encoding="utf-8"?>
<sst xmlns="http://schemas.openxmlformats.org/spreadsheetml/2006/main" count="519" uniqueCount="174">
  <si>
    <t>stromy</t>
  </si>
  <si>
    <t>kríky</t>
  </si>
  <si>
    <t>cena €</t>
  </si>
  <si>
    <t>DPH €</t>
  </si>
  <si>
    <t>spolu €</t>
  </si>
  <si>
    <t>Areál Vysokej školy Danubius</t>
  </si>
  <si>
    <t>SPOLU</t>
  </si>
  <si>
    <t>m.j.</t>
  </si>
  <si>
    <t>množstvo</t>
  </si>
  <si>
    <t>spolu               €</t>
  </si>
  <si>
    <t>Popis činnosti</t>
  </si>
  <si>
    <t>j.c.              €</t>
  </si>
  <si>
    <t>výsadba</t>
  </si>
  <si>
    <t>P1</t>
  </si>
  <si>
    <t>ks</t>
  </si>
  <si>
    <t>P2</t>
  </si>
  <si>
    <t>P3</t>
  </si>
  <si>
    <t>Zakotvenie dreviny tromi kolmi s ochranou proti poškodeniu kmeňa prim. Kolu do 100 mm  pri dl. kolov 2-3m</t>
  </si>
  <si>
    <t>P4</t>
  </si>
  <si>
    <t>t</t>
  </si>
  <si>
    <t>1,5 kg/strom</t>
  </si>
  <si>
    <t>P5</t>
  </si>
  <si>
    <t>0,2kg/strom</t>
  </si>
  <si>
    <t>P6</t>
  </si>
  <si>
    <t>100 l strom</t>
  </si>
  <si>
    <t>P7</t>
  </si>
  <si>
    <t>Položenie mulčovacej kôry
v rovine alebo na svahu okolo stromov</t>
  </si>
  <si>
    <t>P8</t>
  </si>
  <si>
    <t>P9</t>
  </si>
  <si>
    <t>dodávka rastlinného materiálu</t>
  </si>
  <si>
    <t>P10</t>
  </si>
  <si>
    <t>P11</t>
  </si>
  <si>
    <t>hydrogél TerraCottem</t>
  </si>
  <si>
    <t>kg</t>
  </si>
  <si>
    <t>P12</t>
  </si>
  <si>
    <t>hnojivo Silvamix</t>
  </si>
  <si>
    <t>P13</t>
  </si>
  <si>
    <t>dodávka vody</t>
  </si>
  <si>
    <t>P14</t>
  </si>
  <si>
    <t>dovoz vody do 6000 m</t>
  </si>
  <si>
    <t>Spolu</t>
  </si>
  <si>
    <t>DPH 20 %</t>
  </si>
  <si>
    <t>CELKOM</t>
  </si>
  <si>
    <t>Zoznam rastlinného materiálu</t>
  </si>
  <si>
    <t>druh</t>
  </si>
  <si>
    <t>j.c.            €</t>
  </si>
  <si>
    <t>spolu           €</t>
  </si>
  <si>
    <t>2</t>
  </si>
  <si>
    <t>3</t>
  </si>
  <si>
    <t>1</t>
  </si>
  <si>
    <t>Cerasus avium 'Plena'</t>
  </si>
  <si>
    <t>príprava na výsadbu</t>
  </si>
  <si>
    <t>Založenie záhonu pre výsadbu rastlín s urovnaním a s prípadným naložením odpadu na dopravný prostriedok,odvozom do 20 km a so zložením na starom trávniku</t>
  </si>
  <si>
    <r>
      <rPr>
        <vertAlign val="superscript"/>
        <sz val="11"/>
        <rFont val="Arial"/>
        <family val="2"/>
        <charset val="238"/>
      </rPr>
      <t>m</t>
    </r>
    <r>
      <rPr>
        <vertAlign val="superscript"/>
        <sz val="11"/>
        <rFont val="Arial"/>
        <family val="2"/>
        <charset val="238"/>
      </rPr>
      <t>2</t>
    </r>
  </si>
  <si>
    <t>plošná úprava terénu pri nerovnostiach 100-150 mm v rov. al. na svahu do 1:5 na nových plochách</t>
  </si>
  <si>
    <t>obrobenie pôdy hrabaním v rov. al. na svahu do 1:5</t>
  </si>
  <si>
    <t>P15</t>
  </si>
  <si>
    <t>P16</t>
  </si>
  <si>
    <t>P17</t>
  </si>
  <si>
    <t>P18</t>
  </si>
  <si>
    <t>P19</t>
  </si>
  <si>
    <t>P20</t>
  </si>
  <si>
    <t>P21</t>
  </si>
  <si>
    <t>4</t>
  </si>
  <si>
    <t>5</t>
  </si>
  <si>
    <t>6</t>
  </si>
  <si>
    <t>P22</t>
  </si>
  <si>
    <t>7</t>
  </si>
  <si>
    <t>Deschampsia caespitosa</t>
  </si>
  <si>
    <t>Lonicera nitida 'Mosgrun'</t>
  </si>
  <si>
    <t>Rosa - pôdopokryvná</t>
  </si>
  <si>
    <t>Spiraea japonica 'Little Princes'</t>
  </si>
  <si>
    <t>Spiraea betulifolia</t>
  </si>
  <si>
    <t>Spiraea betulifolia 'Tor'</t>
  </si>
  <si>
    <t>Echinacea purpurea 'Magnus'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</si>
  <si>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</si>
  <si>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</si>
  <si>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</si>
  <si>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</si>
  <si>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</si>
  <si>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</si>
  <si>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</si>
  <si>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</si>
  <si>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</si>
  <si>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</si>
  <si>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</si>
  <si>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</si>
  <si>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Cerasus fruticosa 'Globosa'</t>
  </si>
  <si>
    <t>Acer ginnala</t>
  </si>
  <si>
    <t>Photinia fraseri 'Red Robin'</t>
  </si>
  <si>
    <t>Tilia corgata 'Greenspire'</t>
  </si>
  <si>
    <t>Ulmus hollandica 'Wredei'</t>
  </si>
  <si>
    <t>Prunus laurocerasus 'Novita'</t>
  </si>
  <si>
    <t>Photinia 'Little Red Robin'</t>
  </si>
  <si>
    <t>Ribes alpinum</t>
  </si>
  <si>
    <t>Viburnum opulus</t>
  </si>
  <si>
    <t>Cornus sanguinea 'Winter Beauty'</t>
  </si>
  <si>
    <t>Weigela fl. 'Sunny Princess'</t>
  </si>
  <si>
    <t>Weigela fl. 'All Summer Red'</t>
  </si>
  <si>
    <t>Kry</t>
  </si>
  <si>
    <t>Trvalky a okrasné trávy</t>
  </si>
  <si>
    <t>Hnojenie pôdy s rozdelením k jednotlivým rastlinám - hydrogel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</si>
  <si>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</si>
  <si>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zaliatie rastlín vodou jednotlivo, plochy pod 20 m</t>
    </r>
    <r>
      <rPr>
        <vertAlign val="superscript"/>
        <sz val="10"/>
        <rFont val="Arial"/>
        <family val="2"/>
        <charset val="238"/>
      </rPr>
      <t>2</t>
    </r>
    <r>
      <rPr>
        <vertAlign val="superscript"/>
        <sz val="10"/>
        <color indexed="10"/>
        <rFont val="Arial"/>
        <family val="2"/>
        <charset val="238"/>
      </rPr>
      <t xml:space="preserve"> 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</si>
  <si>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</si>
  <si>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zhotovenie obalu kmeňa z juty alebo trstinovej rohože v rov. al. na svahu do 1:5</t>
  </si>
  <si>
    <t>Hĺbenie jamiek pre vysadzovanie rastlín  bez s výmeny pôdy, s prípadným naložením prebytočných výkopkov na dopravný prostriedok, odvozom na vzdialenosť do 20 km a so zložením v rovine alebo na svahu do 1:5 objemu</t>
  </si>
  <si>
    <t>nad 0,01 do 0,02 m3 (kríky)</t>
  </si>
  <si>
    <t>do 0,01 m3 (trvalky)</t>
  </si>
  <si>
    <t>Výsadba dreviny s balom do vopred vyhĺbenej jamky so zaliatím, v rov. al. na svahu do 1:5</t>
  </si>
  <si>
    <t>pri priemere balu nad 600 do 800 mm (stromy)</t>
  </si>
  <si>
    <t>pri priemere balu nad 100 do 200 mm (kríky)</t>
  </si>
  <si>
    <t>pri priemere balu do100 (trvalky)</t>
  </si>
  <si>
    <t>Položenie mulčovacej kôry
v rovine alebo na svahu na záhony</t>
  </si>
  <si>
    <t>nad 0,4 do 1,0 m3 (stromy)</t>
  </si>
  <si>
    <r>
      <rPr>
        <sz val="10"/>
        <rFont val="Arial"/>
        <family val="2"/>
        <charset val="238"/>
      </rPr>
      <t>Hnojenie pôdy s rozdelenímk jednotlivým rastlinám - Silvamix</t>
    </r>
  </si>
  <si>
    <t>drvená kôra ihličnatých stromov okolo stromov - dodávka</t>
  </si>
  <si>
    <t>drvená kôra ihličnatých stromov na záhony - dodávka</t>
  </si>
  <si>
    <t xml:space="preserve">montáž a dodávka zatĺkacích okrajov plastových (s dodávkou materiálu) </t>
  </si>
  <si>
    <t>bm</t>
  </si>
  <si>
    <t>dodávka konštrukcie na stromy /sada 3 koly, latky, úväzy)</t>
  </si>
  <si>
    <t>P23</t>
  </si>
  <si>
    <t>materiál</t>
  </si>
  <si>
    <t xml:space="preserve">ostatné práce </t>
  </si>
  <si>
    <t>AREÁL MŠ J. DALLOŠA</t>
  </si>
  <si>
    <t>AREÁL MŠ ABRAHÁMOVSKÁ</t>
  </si>
  <si>
    <t>AREÁL VŠ DANUBIUS</t>
  </si>
  <si>
    <t>AREÁL ZŠ J. KRÁĽA</t>
  </si>
  <si>
    <t>kry</t>
  </si>
  <si>
    <t>Geranium 'Saint Ola'</t>
  </si>
  <si>
    <t xml:space="preserve">Corylus colurna </t>
  </si>
  <si>
    <t>Prunus 'Amanogava'</t>
  </si>
  <si>
    <t>Prunus cerasifera 'Nigra'</t>
  </si>
  <si>
    <t xml:space="preserve">Magnolia 'Pink Beauty' </t>
  </si>
  <si>
    <t>Ulmus minor 'Jacqueline Hillier'</t>
  </si>
  <si>
    <t>Prunus laurocerasus 'Mano'</t>
  </si>
  <si>
    <t>Deutzia gracilis 'Nikko'</t>
  </si>
  <si>
    <t>Caryopteris clandonensis 'Variegata'</t>
  </si>
  <si>
    <t>Philadelphus coronarius</t>
  </si>
  <si>
    <t>Cornus sanguineum 'Midwinter Fire'</t>
  </si>
  <si>
    <t>Photinia fraserri 'Little Red Robin'</t>
  </si>
  <si>
    <t>Pennisetum alopecuroides 'Little Bunny'</t>
  </si>
  <si>
    <t>Lavandula angustifolia 'Hidcote'</t>
  </si>
  <si>
    <t xml:space="preserve">Cerasus fruticosa 'Globosa' </t>
  </si>
  <si>
    <t>Photinia 'Red Robin'</t>
  </si>
  <si>
    <t>Cornus sanguinea 'Midwinterfire'</t>
  </si>
  <si>
    <t xml:space="preserve">Deutzia 'Strawberry Fields' </t>
  </si>
  <si>
    <t>Hibiscus syriacus mix.</t>
  </si>
  <si>
    <t xml:space="preserve">Weigela florida </t>
  </si>
  <si>
    <t xml:space="preserve">Achilea </t>
  </si>
  <si>
    <t>Aster dumosus 'Jenny'</t>
  </si>
  <si>
    <t xml:space="preserve">Koelreuteria paniculata </t>
  </si>
  <si>
    <t>60/80</t>
  </si>
  <si>
    <t>250/300</t>
  </si>
  <si>
    <t>12/14</t>
  </si>
  <si>
    <t>400/450</t>
  </si>
  <si>
    <t>20/30</t>
  </si>
  <si>
    <t>100/125</t>
  </si>
  <si>
    <t>P24</t>
  </si>
  <si>
    <t>P25</t>
  </si>
  <si>
    <t>Cornus alba 'Sibirica'</t>
  </si>
  <si>
    <t>Hydrangea querquifolia 'Snow Queen'</t>
  </si>
  <si>
    <t>14/16</t>
  </si>
  <si>
    <t>175/200</t>
  </si>
  <si>
    <t>40/60</t>
  </si>
  <si>
    <t>125/150</t>
  </si>
  <si>
    <t>2030</t>
  </si>
  <si>
    <t xml:space="preserve">Weigela 'Piccolo' </t>
  </si>
  <si>
    <t>Potentila fruticosa 'Princess'</t>
  </si>
  <si>
    <t>Platanus x acerifolia</t>
  </si>
  <si>
    <t>MŠ Sídlisko J. Dalloša</t>
  </si>
  <si>
    <t>MŠ Abrahámovská</t>
  </si>
  <si>
    <t>trvalky</t>
  </si>
  <si>
    <t>ZŠ Janka Kráľa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</si>
</sst>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>
    <font>
      <sz val="10"/>
      <name val="Arial"/>
      <family val="2"/>
      <charset val="238"/>
    </font>
    <font>
      <sz val="10"/>
      <name val="Geneva"/>
      <family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/>
    <xf numFmtId="4" fontId="0" fillId="0" borderId="1" xfId="0" applyNumberFormat="1" applyBorder="1"/>
    <xf numFmtId="0" fontId="0" fillId="0" borderId="1" xfId="0" applyBorder="1"/>
    <xf numFmtId="49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2" fillId="0" borderId="1" xfId="0" applyFont="1" applyBorder="1"/>
    <xf numFmtId="0" fontId="12" fillId="0" borderId="1" xfId="0" applyFont="1" applyFill="1" applyBorder="1"/>
    <xf numFmtId="49" fontId="12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8" fillId="0" borderId="0" xfId="0" applyFont="1"/>
    <xf numFmtId="4" fontId="14" fillId="0" borderId="0" xfId="0" applyNumberFormat="1" applyFont="1" applyFill="1" applyBorder="1" applyAlignment="1">
      <alignment horizontal="right" vertical="center"/>
    </xf>
    <xf numFmtId="0" fontId="14" fillId="0" borderId="0" xfId="0" applyFont="1"/>
    <xf numFmtId="17" fontId="0" fillId="0" borderId="0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opLeftCell="A37" zoomScale="115" zoomScaleNormal="115" workbookViewId="0">
      <selection activeCell="J9" sqref="J9"/>
    </sheetView>
  </sheetViews>
  <sheetFormatPr defaultRowHeight="12.75"/>
  <cols>
    <col min="1" max="1" width="4.42578125" style="93"/>
    <col min="2" max="2" width="39.42578125" style="94"/>
    <col min="3" max="3" width="6.140625" style="48"/>
    <col min="4" max="4" width="11.140625" style="38" customWidth="1"/>
    <col min="5" max="5" width="9.42578125" style="139"/>
    <col min="6" max="6" width="11" style="140"/>
    <col min="7" max="7" width="14"/>
    <col min="9" max="9" width="5.85546875" customWidth="1"/>
    <col min="10" max="10" width="40.42578125" customWidth="1"/>
  </cols>
  <sheetData>
    <row r="1" spans="1:19" s="6" customFormat="1" ht="31.5" customHeight="1">
      <c r="A1" s="93"/>
      <c r="B1" s="94"/>
      <c r="C1" s="48"/>
      <c r="D1" s="38"/>
      <c r="E1" s="139"/>
      <c r="F1" s="140"/>
      <c r="G1"/>
      <c r="H1"/>
      <c r="I1"/>
      <c r="J1"/>
      <c r="K1"/>
      <c r="L1"/>
      <c r="M1"/>
      <c r="N1"/>
      <c r="O1"/>
    </row>
    <row r="2" spans="1:19">
      <c r="A2" s="161" t="s">
        <v>124</v>
      </c>
      <c r="B2" s="162"/>
      <c r="C2" s="162"/>
      <c r="D2" s="162"/>
      <c r="E2" s="162"/>
      <c r="F2" s="163"/>
      <c r="G2" s="6"/>
      <c r="P2" s="6"/>
      <c r="Q2" s="6"/>
      <c r="R2" s="6"/>
      <c r="S2" s="6"/>
    </row>
    <row r="3" spans="1:19" s="6" customFormat="1" ht="25.5">
      <c r="A3" s="64"/>
      <c r="B3" s="65" t="s">
        <v>10</v>
      </c>
      <c r="C3" s="42" t="s">
        <v>7</v>
      </c>
      <c r="D3" s="20" t="s">
        <v>8</v>
      </c>
      <c r="E3" s="120" t="s">
        <v>11</v>
      </c>
      <c r="F3" s="121" t="s">
        <v>9</v>
      </c>
      <c r="H3"/>
      <c r="I3"/>
      <c r="J3"/>
      <c r="K3"/>
      <c r="L3"/>
      <c r="M3"/>
      <c r="N3"/>
      <c r="O3"/>
    </row>
    <row r="4" spans="1:19" s="6" customFormat="1">
      <c r="A4" s="9"/>
      <c r="B4" s="66" t="s">
        <v>51</v>
      </c>
      <c r="C4" s="43"/>
      <c r="D4" s="21"/>
      <c r="E4" s="122"/>
      <c r="F4" s="123"/>
      <c r="H4"/>
      <c r="I4"/>
      <c r="J4"/>
      <c r="K4"/>
      <c r="L4"/>
      <c r="M4"/>
      <c r="N4"/>
      <c r="O4"/>
    </row>
    <row r="5" spans="1:19" s="6" customFormat="1" ht="51">
      <c r="A5" s="67" t="s">
        <v>13</v>
      </c>
      <c r="B5" s="68" t="s">
        <v>52</v>
      </c>
      <c r="C5" s="44" t="s">
        <v>53</v>
      </c>
      <c r="D5" s="14">
        <v>13</v>
      </c>
      <c r="E5" s="124"/>
      <c r="F5" s="125">
        <f>D5*E5</f>
        <v>0</v>
      </c>
      <c r="H5"/>
      <c r="I5"/>
      <c r="J5"/>
      <c r="K5"/>
      <c r="L5"/>
      <c r="M5"/>
      <c r="N5"/>
      <c r="O5"/>
    </row>
    <row r="6" spans="1:19" s="6" customFormat="1" ht="38.25">
      <c r="A6" s="67" t="s">
        <v>15</v>
      </c>
      <c r="B6" s="10" t="s">
        <v>54</v>
      </c>
      <c r="C6" s="26" t="s">
        <v>53</v>
      </c>
      <c r="D6" s="14">
        <v>13</v>
      </c>
      <c r="E6" s="124"/>
      <c r="F6" s="125">
        <f t="shared" ref="F6:F32" si="0">D6*E6</f>
        <v>0</v>
      </c>
      <c r="H6"/>
      <c r="I6"/>
      <c r="J6"/>
      <c r="K6"/>
      <c r="L6"/>
      <c r="M6"/>
      <c r="N6"/>
      <c r="O6"/>
    </row>
    <row r="7" spans="1:19" ht="25.5">
      <c r="A7" s="67" t="s">
        <v>16</v>
      </c>
      <c r="B7" s="10" t="s">
        <v>55</v>
      </c>
      <c r="C7" s="26" t="s">
        <v>53</v>
      </c>
      <c r="D7" s="14">
        <v>13</v>
      </c>
      <c r="E7" s="126"/>
      <c r="F7" s="125">
        <f t="shared" si="0"/>
        <v>0</v>
      </c>
      <c r="G7" s="6"/>
      <c r="P7" s="6"/>
      <c r="Q7" s="6"/>
      <c r="R7" s="6"/>
      <c r="S7" s="6"/>
    </row>
    <row r="8" spans="1:19" s="16" customFormat="1">
      <c r="A8" s="9"/>
      <c r="B8" s="66" t="s">
        <v>12</v>
      </c>
      <c r="C8" s="43"/>
      <c r="D8" s="23"/>
      <c r="E8" s="122"/>
      <c r="F8" s="122"/>
      <c r="G8" s="6"/>
      <c r="H8"/>
      <c r="I8"/>
      <c r="J8"/>
      <c r="K8"/>
      <c r="L8"/>
      <c r="M8"/>
      <c r="N8"/>
      <c r="O8"/>
      <c r="P8" s="6"/>
      <c r="Q8" s="6"/>
      <c r="R8" s="6"/>
      <c r="S8" s="6"/>
    </row>
    <row r="9" spans="1:19" s="16" customFormat="1" ht="76.5">
      <c r="A9" s="70"/>
      <c r="B9" s="57" t="s">
        <v>106</v>
      </c>
      <c r="C9" s="71"/>
      <c r="D9" s="95"/>
      <c r="E9" s="127"/>
      <c r="F9" s="125">
        <f t="shared" si="0"/>
        <v>0</v>
      </c>
      <c r="H9"/>
      <c r="I9"/>
      <c r="J9"/>
      <c r="K9"/>
      <c r="L9"/>
      <c r="M9"/>
      <c r="N9"/>
      <c r="O9"/>
      <c r="P9" s="147"/>
      <c r="Q9" s="6"/>
      <c r="R9" s="6"/>
      <c r="S9" s="6"/>
    </row>
    <row r="10" spans="1:19" s="16" customFormat="1">
      <c r="A10" s="70" t="s">
        <v>18</v>
      </c>
      <c r="B10" s="71" t="s">
        <v>114</v>
      </c>
      <c r="C10" s="72" t="s">
        <v>14</v>
      </c>
      <c r="D10" s="55">
        <v>7</v>
      </c>
      <c r="E10" s="128"/>
      <c r="F10" s="125">
        <f t="shared" si="0"/>
        <v>0</v>
      </c>
      <c r="H10"/>
      <c r="I10"/>
      <c r="J10"/>
      <c r="K10"/>
      <c r="L10"/>
      <c r="M10"/>
      <c r="N10"/>
      <c r="O10"/>
      <c r="P10" s="147"/>
      <c r="Q10" s="6"/>
      <c r="R10" s="6"/>
      <c r="S10" s="6"/>
    </row>
    <row r="11" spans="1:19" s="16" customFormat="1">
      <c r="A11" s="70" t="s">
        <v>21</v>
      </c>
      <c r="B11" s="73" t="s">
        <v>107</v>
      </c>
      <c r="C11" s="72" t="s">
        <v>14</v>
      </c>
      <c r="D11" s="55">
        <v>26</v>
      </c>
      <c r="E11" s="128"/>
      <c r="F11" s="125">
        <f t="shared" si="0"/>
        <v>0</v>
      </c>
      <c r="H11"/>
      <c r="I11"/>
      <c r="J11"/>
      <c r="K11"/>
      <c r="L11"/>
      <c r="M11"/>
      <c r="N11"/>
      <c r="O11"/>
      <c r="P11" s="147"/>
      <c r="Q11" s="6"/>
      <c r="R11" s="6"/>
      <c r="S11" s="6"/>
    </row>
    <row r="12" spans="1:19" s="16" customFormat="1" ht="25.5">
      <c r="A12" s="70"/>
      <c r="B12" s="57" t="s">
        <v>109</v>
      </c>
      <c r="C12" s="72"/>
      <c r="D12" s="98"/>
      <c r="E12" s="128"/>
      <c r="F12" s="125">
        <f t="shared" si="0"/>
        <v>0</v>
      </c>
      <c r="H12"/>
      <c r="I12"/>
      <c r="J12"/>
      <c r="K12"/>
      <c r="L12"/>
      <c r="M12"/>
      <c r="N12"/>
      <c r="O12"/>
      <c r="P12" s="6"/>
      <c r="Q12" s="6"/>
      <c r="R12" s="6"/>
      <c r="S12" s="6"/>
    </row>
    <row r="13" spans="1:19" s="16" customFormat="1" ht="25.5">
      <c r="A13" s="70" t="s">
        <v>23</v>
      </c>
      <c r="B13" s="75" t="s">
        <v>110</v>
      </c>
      <c r="C13" s="72" t="s">
        <v>14</v>
      </c>
      <c r="D13" s="77">
        <f>D10</f>
        <v>7</v>
      </c>
      <c r="E13" s="129"/>
      <c r="F13" s="125">
        <f t="shared" si="0"/>
        <v>0</v>
      </c>
      <c r="H13"/>
      <c r="I13"/>
      <c r="J13"/>
      <c r="K13"/>
      <c r="L13"/>
      <c r="M13"/>
      <c r="N13"/>
      <c r="O13"/>
      <c r="P13" s="6"/>
      <c r="Q13" s="6"/>
      <c r="R13" s="6"/>
      <c r="S13" s="6"/>
    </row>
    <row r="14" spans="1:19" s="6" customFormat="1">
      <c r="A14" s="70" t="s">
        <v>25</v>
      </c>
      <c r="B14" s="74" t="s">
        <v>111</v>
      </c>
      <c r="C14" s="72" t="s">
        <v>14</v>
      </c>
      <c r="D14" s="77">
        <f>D11</f>
        <v>26</v>
      </c>
      <c r="E14" s="128"/>
      <c r="F14" s="125">
        <f t="shared" si="0"/>
        <v>0</v>
      </c>
      <c r="G14" s="16"/>
      <c r="H14"/>
      <c r="I14"/>
      <c r="J14"/>
      <c r="K14"/>
      <c r="L14"/>
      <c r="M14"/>
      <c r="N14"/>
      <c r="O14"/>
    </row>
    <row r="15" spans="1:19" s="6" customFormat="1" ht="38.25">
      <c r="A15" s="70" t="s">
        <v>27</v>
      </c>
      <c r="B15" s="10" t="s">
        <v>17</v>
      </c>
      <c r="C15" s="26" t="s">
        <v>14</v>
      </c>
      <c r="D15" s="27">
        <v>7</v>
      </c>
      <c r="E15" s="126"/>
      <c r="F15" s="125">
        <f t="shared" si="0"/>
        <v>0</v>
      </c>
      <c r="H15"/>
      <c r="I15"/>
      <c r="J15"/>
      <c r="K15"/>
      <c r="L15"/>
      <c r="M15"/>
      <c r="N15"/>
      <c r="O15"/>
    </row>
    <row r="16" spans="1:19" s="6" customFormat="1" ht="25.5">
      <c r="A16" s="70" t="s">
        <v>28</v>
      </c>
      <c r="B16" s="76" t="s">
        <v>105</v>
      </c>
      <c r="C16" s="77" t="s">
        <v>104</v>
      </c>
      <c r="D16" s="77">
        <f>D10</f>
        <v>7</v>
      </c>
      <c r="E16" s="128"/>
      <c r="F16" s="125">
        <f t="shared" si="0"/>
        <v>0</v>
      </c>
      <c r="H16"/>
      <c r="I16"/>
      <c r="J16"/>
      <c r="K16"/>
      <c r="L16"/>
      <c r="M16"/>
      <c r="N16"/>
      <c r="O16"/>
    </row>
    <row r="17" spans="1:19">
      <c r="A17" s="9"/>
      <c r="B17" s="66" t="s">
        <v>123</v>
      </c>
      <c r="C17" s="43"/>
      <c r="D17" s="21"/>
      <c r="E17" s="122"/>
      <c r="F17" s="122"/>
      <c r="G17" s="6"/>
      <c r="P17" s="6"/>
      <c r="Q17" s="6"/>
      <c r="R17" s="6"/>
      <c r="S17" s="6"/>
    </row>
    <row r="18" spans="1:19" ht="25.5">
      <c r="A18" s="70" t="s">
        <v>30</v>
      </c>
      <c r="B18" s="10" t="s">
        <v>101</v>
      </c>
      <c r="C18" s="52" t="s">
        <v>19</v>
      </c>
      <c r="D18" s="52">
        <v>1.0500000000000001E-2</v>
      </c>
      <c r="E18" s="130"/>
      <c r="F18" s="125">
        <f t="shared" si="0"/>
        <v>0</v>
      </c>
      <c r="G18" s="15" t="s">
        <v>20</v>
      </c>
      <c r="P18" s="6"/>
      <c r="Q18" s="6"/>
      <c r="R18" s="6"/>
      <c r="S18" s="6"/>
    </row>
    <row r="19" spans="1:19" ht="25.5">
      <c r="A19" s="70" t="s">
        <v>31</v>
      </c>
      <c r="B19" s="10" t="s">
        <v>115</v>
      </c>
      <c r="C19" s="52" t="s">
        <v>19</v>
      </c>
      <c r="D19" s="52">
        <v>1.4E-3</v>
      </c>
      <c r="E19" s="130"/>
      <c r="F19" s="125">
        <f>D19*E19</f>
        <v>0</v>
      </c>
      <c r="G19" s="15" t="s">
        <v>22</v>
      </c>
      <c r="P19" s="6"/>
      <c r="Q19" s="6"/>
      <c r="R19" s="6"/>
      <c r="S19" s="6"/>
    </row>
    <row r="20" spans="1:19" s="6" customFormat="1" ht="27">
      <c r="A20" s="70" t="s">
        <v>34</v>
      </c>
      <c r="B20" s="78" t="s">
        <v>103</v>
      </c>
      <c r="C20" s="79" t="s">
        <v>102</v>
      </c>
      <c r="D20" s="52">
        <v>0.7</v>
      </c>
      <c r="E20" s="130"/>
      <c r="F20" s="125">
        <f t="shared" si="0"/>
        <v>0</v>
      </c>
      <c r="G20" s="61" t="s">
        <v>24</v>
      </c>
      <c r="H20"/>
      <c r="I20"/>
      <c r="J20"/>
      <c r="K20"/>
      <c r="L20"/>
      <c r="M20"/>
      <c r="N20"/>
      <c r="O20"/>
    </row>
    <row r="21" spans="1:19" ht="25.5">
      <c r="A21" s="70" t="s">
        <v>36</v>
      </c>
      <c r="B21" s="10" t="s">
        <v>26</v>
      </c>
      <c r="C21" s="77" t="s">
        <v>104</v>
      </c>
      <c r="D21" s="29">
        <v>7</v>
      </c>
      <c r="E21" s="59"/>
      <c r="F21" s="125">
        <f t="shared" si="0"/>
        <v>0</v>
      </c>
      <c r="G21" s="13"/>
      <c r="P21" s="6"/>
      <c r="Q21" s="6"/>
      <c r="R21" s="6"/>
      <c r="S21" s="6"/>
    </row>
    <row r="22" spans="1:19" ht="25.5">
      <c r="A22" s="70" t="s">
        <v>38</v>
      </c>
      <c r="B22" s="10" t="s">
        <v>113</v>
      </c>
      <c r="C22" s="77" t="s">
        <v>104</v>
      </c>
      <c r="D22" s="14">
        <v>13</v>
      </c>
      <c r="E22" s="59"/>
      <c r="F22" s="125">
        <f t="shared" si="0"/>
        <v>0</v>
      </c>
      <c r="G22" s="6"/>
      <c r="P22" s="6"/>
      <c r="Q22" s="6"/>
      <c r="R22" s="6"/>
      <c r="S22" s="6"/>
    </row>
    <row r="23" spans="1:19">
      <c r="A23" s="9"/>
      <c r="B23" s="66" t="s">
        <v>122</v>
      </c>
      <c r="C23" s="43"/>
      <c r="D23" s="21"/>
      <c r="E23" s="122"/>
      <c r="F23" s="122"/>
      <c r="G23" s="12"/>
      <c r="P23" s="6"/>
      <c r="Q23" s="6"/>
      <c r="R23" s="6"/>
      <c r="S23" s="6"/>
    </row>
    <row r="24" spans="1:19" ht="25.5">
      <c r="A24" s="45" t="s">
        <v>56</v>
      </c>
      <c r="B24" s="10" t="s">
        <v>116</v>
      </c>
      <c r="C24" s="79" t="s">
        <v>102</v>
      </c>
      <c r="D24" s="28">
        <v>0.7</v>
      </c>
      <c r="E24" s="131"/>
      <c r="F24" s="125">
        <f t="shared" si="0"/>
        <v>0</v>
      </c>
      <c r="G24" s="13"/>
      <c r="P24" s="6"/>
      <c r="Q24" s="6"/>
      <c r="R24" s="6"/>
      <c r="S24" s="6"/>
    </row>
    <row r="25" spans="1:19" s="6" customFormat="1" ht="25.5">
      <c r="A25" s="45" t="s">
        <v>57</v>
      </c>
      <c r="B25" s="10" t="s">
        <v>117</v>
      </c>
      <c r="C25" s="79" t="s">
        <v>102</v>
      </c>
      <c r="D25" s="14">
        <v>1.3</v>
      </c>
      <c r="E25" s="131"/>
      <c r="F25" s="125">
        <f t="shared" si="0"/>
        <v>0</v>
      </c>
      <c r="H25"/>
      <c r="I25"/>
      <c r="J25"/>
      <c r="K25"/>
      <c r="L25"/>
      <c r="M25"/>
      <c r="N25"/>
      <c r="O25"/>
    </row>
    <row r="26" spans="1:19" s="6" customFormat="1" ht="25.5">
      <c r="A26" s="45" t="s">
        <v>58</v>
      </c>
      <c r="B26" s="76" t="s">
        <v>118</v>
      </c>
      <c r="C26" s="77" t="s">
        <v>119</v>
      </c>
      <c r="D26" s="98">
        <v>21</v>
      </c>
      <c r="E26" s="128"/>
      <c r="F26" s="125">
        <f t="shared" si="0"/>
        <v>0</v>
      </c>
      <c r="H26"/>
      <c r="I26"/>
      <c r="J26"/>
      <c r="K26"/>
      <c r="L26"/>
      <c r="M26"/>
      <c r="N26"/>
      <c r="O26"/>
    </row>
    <row r="27" spans="1:19" ht="25.5">
      <c r="A27" s="45" t="s">
        <v>59</v>
      </c>
      <c r="B27" s="57" t="s">
        <v>120</v>
      </c>
      <c r="C27" s="72" t="s">
        <v>14</v>
      </c>
      <c r="D27" s="100">
        <v>7</v>
      </c>
      <c r="E27" s="128"/>
      <c r="F27" s="125">
        <f t="shared" si="0"/>
        <v>0</v>
      </c>
      <c r="G27" s="6"/>
      <c r="P27" s="6"/>
      <c r="Q27" s="6"/>
      <c r="R27" s="6"/>
      <c r="S27" s="6"/>
    </row>
    <row r="28" spans="1:19">
      <c r="A28" s="45" t="s">
        <v>60</v>
      </c>
      <c r="B28" s="80" t="s">
        <v>29</v>
      </c>
      <c r="C28" s="53"/>
      <c r="D28" s="101">
        <v>1</v>
      </c>
      <c r="E28" s="148"/>
      <c r="F28" s="125">
        <f t="shared" si="0"/>
        <v>0</v>
      </c>
      <c r="G28" s="149"/>
      <c r="H28" s="149"/>
      <c r="P28" s="6"/>
      <c r="Q28" s="6"/>
      <c r="R28" s="6"/>
      <c r="S28" s="6"/>
    </row>
    <row r="29" spans="1:19">
      <c r="A29" s="45" t="s">
        <v>61</v>
      </c>
      <c r="B29" s="80" t="s">
        <v>32</v>
      </c>
      <c r="C29" s="53" t="s">
        <v>33</v>
      </c>
      <c r="D29" s="102">
        <f>D21*1.5</f>
        <v>10.5</v>
      </c>
      <c r="E29" s="132"/>
      <c r="F29" s="125">
        <f t="shared" si="0"/>
        <v>0</v>
      </c>
      <c r="G29" s="6"/>
      <c r="P29" s="6"/>
      <c r="Q29" s="6"/>
      <c r="R29" s="6"/>
      <c r="S29" s="6"/>
    </row>
    <row r="30" spans="1:19" ht="15">
      <c r="A30" s="45" t="s">
        <v>62</v>
      </c>
      <c r="B30" s="81" t="s">
        <v>35</v>
      </c>
      <c r="C30" s="54" t="s">
        <v>33</v>
      </c>
      <c r="D30" s="62">
        <f>D21*0.2</f>
        <v>1.4000000000000001</v>
      </c>
      <c r="E30" s="133"/>
      <c r="F30" s="125">
        <f t="shared" si="0"/>
        <v>0</v>
      </c>
      <c r="G30" s="11" t="s">
        <v>20</v>
      </c>
      <c r="P30" s="6"/>
      <c r="Q30" s="6"/>
      <c r="R30" s="6"/>
      <c r="S30" s="6"/>
    </row>
    <row r="31" spans="1:19" ht="15">
      <c r="A31" s="45" t="s">
        <v>66</v>
      </c>
      <c r="B31" s="80" t="s">
        <v>37</v>
      </c>
      <c r="C31" s="79" t="s">
        <v>102</v>
      </c>
      <c r="D31" s="101">
        <f>D20</f>
        <v>0.7</v>
      </c>
      <c r="E31" s="134"/>
      <c r="F31" s="125">
        <f t="shared" si="0"/>
        <v>0</v>
      </c>
      <c r="G31" s="11" t="s">
        <v>22</v>
      </c>
      <c r="P31" s="6"/>
      <c r="Q31" s="6"/>
      <c r="R31" s="6"/>
      <c r="S31" s="6"/>
    </row>
    <row r="32" spans="1:19" ht="14.25">
      <c r="A32" s="45" t="s">
        <v>121</v>
      </c>
      <c r="B32" s="80" t="s">
        <v>39</v>
      </c>
      <c r="C32" s="79" t="s">
        <v>102</v>
      </c>
      <c r="D32" s="101">
        <f>D31</f>
        <v>0.7</v>
      </c>
      <c r="E32" s="133"/>
      <c r="F32" s="125">
        <f t="shared" si="0"/>
        <v>0</v>
      </c>
      <c r="G32" s="6"/>
      <c r="P32" s="6"/>
      <c r="Q32" s="6"/>
      <c r="R32" s="6"/>
      <c r="S32" s="6"/>
    </row>
    <row r="33" spans="1:19">
      <c r="A33" s="82"/>
      <c r="B33" s="10"/>
      <c r="C33" s="26"/>
      <c r="D33" s="27"/>
      <c r="E33" s="59"/>
      <c r="F33" s="59">
        <f>SUM(F5:F32)</f>
        <v>0</v>
      </c>
      <c r="G33" s="6"/>
      <c r="P33" s="6"/>
      <c r="Q33" s="6"/>
      <c r="R33" s="6"/>
      <c r="S33" s="6"/>
    </row>
    <row r="34" spans="1:19" ht="13.5" thickBot="1">
      <c r="A34" s="83"/>
      <c r="B34" s="84"/>
      <c r="C34" s="46"/>
      <c r="D34" s="32"/>
      <c r="E34" s="135"/>
      <c r="F34" s="135"/>
      <c r="G34" s="6"/>
      <c r="P34" s="6"/>
      <c r="Q34" s="6"/>
      <c r="R34" s="6"/>
      <c r="S34" s="6"/>
    </row>
    <row r="35" spans="1:19">
      <c r="A35" s="83"/>
      <c r="B35" s="85" t="s">
        <v>40</v>
      </c>
      <c r="C35" s="47"/>
      <c r="D35" s="34"/>
      <c r="E35" s="136"/>
      <c r="F35" s="137">
        <f>F33</f>
        <v>0</v>
      </c>
      <c r="G35" s="6"/>
      <c r="P35" s="6"/>
      <c r="Q35" s="6"/>
      <c r="R35" s="6"/>
      <c r="S35" s="6"/>
    </row>
    <row r="36" spans="1:19">
      <c r="A36" s="83"/>
      <c r="B36" s="85" t="s">
        <v>41</v>
      </c>
      <c r="C36" s="47"/>
      <c r="D36" s="34"/>
      <c r="E36" s="136"/>
      <c r="F36" s="137">
        <f>F35*0.2</f>
        <v>0</v>
      </c>
      <c r="G36" s="6"/>
      <c r="P36" s="6"/>
      <c r="Q36" s="6"/>
      <c r="R36" s="6"/>
      <c r="S36" s="6"/>
    </row>
    <row r="37" spans="1:19" ht="13.5" thickBot="1">
      <c r="A37" s="86"/>
      <c r="B37" s="87" t="s">
        <v>42</v>
      </c>
      <c r="C37" s="46"/>
      <c r="D37" s="32"/>
      <c r="E37" s="135"/>
      <c r="F37" s="138">
        <f>SUM(F35:F36)</f>
        <v>0</v>
      </c>
      <c r="G37" s="6"/>
      <c r="P37" s="6"/>
      <c r="Q37" s="6"/>
      <c r="R37" s="6"/>
      <c r="S37" s="6"/>
    </row>
    <row r="38" spans="1:19">
      <c r="A38" s="86"/>
      <c r="B38" s="113"/>
      <c r="G38" s="6"/>
      <c r="P38" s="6"/>
      <c r="Q38" s="6"/>
      <c r="R38" s="6"/>
      <c r="S38" s="6"/>
    </row>
    <row r="39" spans="1:19">
      <c r="B39" s="113"/>
      <c r="G39" s="6"/>
      <c r="P39" s="6"/>
      <c r="Q39" s="6"/>
      <c r="R39" s="6"/>
      <c r="S39" s="6"/>
    </row>
    <row r="40" spans="1:19">
      <c r="G40" s="6"/>
      <c r="P40" s="6"/>
      <c r="Q40" s="6"/>
      <c r="R40" s="6"/>
      <c r="S40" s="6"/>
    </row>
    <row r="41" spans="1:19" ht="15">
      <c r="A41" s="64"/>
      <c r="B41" s="51" t="s">
        <v>43</v>
      </c>
      <c r="C41" s="49"/>
      <c r="D41" s="14"/>
      <c r="E41" s="141"/>
      <c r="F41" s="142"/>
      <c r="G41" s="6"/>
      <c r="P41" s="6"/>
      <c r="Q41" s="6"/>
      <c r="R41" s="6"/>
      <c r="S41" s="6"/>
    </row>
    <row r="42" spans="1:19" ht="25.5">
      <c r="A42" s="64"/>
      <c r="B42" s="88" t="s">
        <v>44</v>
      </c>
      <c r="C42" s="19" t="s">
        <v>14</v>
      </c>
      <c r="D42" s="19" t="s">
        <v>45</v>
      </c>
      <c r="E42" s="121" t="s">
        <v>46</v>
      </c>
      <c r="F42" s="142"/>
      <c r="G42" s="6"/>
      <c r="P42" s="6"/>
      <c r="Q42" s="6"/>
      <c r="R42" s="6"/>
      <c r="S42" s="6"/>
    </row>
    <row r="43" spans="1:19">
      <c r="A43" s="64"/>
      <c r="B43" s="88" t="s">
        <v>0</v>
      </c>
      <c r="C43" s="19"/>
      <c r="D43" s="19"/>
      <c r="E43" s="121"/>
      <c r="F43" s="142"/>
      <c r="G43" s="6"/>
      <c r="P43" s="6"/>
      <c r="Q43" s="6"/>
      <c r="R43" s="6"/>
      <c r="S43" s="6"/>
    </row>
    <row r="44" spans="1:19" s="6" customFormat="1">
      <c r="A44" s="90">
        <v>1</v>
      </c>
      <c r="B44" s="17" t="s">
        <v>87</v>
      </c>
      <c r="C44" s="14">
        <v>5</v>
      </c>
      <c r="D44" s="29"/>
      <c r="E44" s="59">
        <f>C44*D44</f>
        <v>0</v>
      </c>
      <c r="F44" s="154" t="s">
        <v>154</v>
      </c>
      <c r="H44"/>
      <c r="I44"/>
      <c r="J44"/>
      <c r="K44"/>
      <c r="L44"/>
      <c r="M44"/>
      <c r="N44"/>
      <c r="O44"/>
    </row>
    <row r="45" spans="1:19" s="6" customFormat="1">
      <c r="A45" s="90" t="s">
        <v>47</v>
      </c>
      <c r="B45" s="17" t="s">
        <v>88</v>
      </c>
      <c r="C45" s="14">
        <v>2</v>
      </c>
      <c r="D45" s="29"/>
      <c r="E45" s="59">
        <f t="shared" ref="E45:E48" si="1">C45*D45</f>
        <v>0</v>
      </c>
      <c r="F45" s="142" t="s">
        <v>153</v>
      </c>
      <c r="H45"/>
      <c r="I45"/>
      <c r="J45"/>
      <c r="K45"/>
      <c r="L45"/>
      <c r="M45"/>
      <c r="N45"/>
      <c r="O45"/>
    </row>
    <row r="46" spans="1:19" s="6" customFormat="1">
      <c r="A46" s="90"/>
      <c r="B46" s="17"/>
      <c r="C46" s="56">
        <v>7</v>
      </c>
      <c r="D46" s="29"/>
      <c r="E46" s="59"/>
      <c r="F46" s="143"/>
      <c r="H46"/>
      <c r="I46"/>
      <c r="J46"/>
      <c r="K46"/>
      <c r="L46"/>
      <c r="M46"/>
      <c r="N46"/>
      <c r="O46"/>
    </row>
    <row r="47" spans="1:19" s="6" customFormat="1">
      <c r="A47" s="90"/>
      <c r="B47" s="88" t="s">
        <v>128</v>
      </c>
      <c r="C47" s="14"/>
      <c r="D47" s="29"/>
      <c r="E47" s="59">
        <f t="shared" si="1"/>
        <v>0</v>
      </c>
      <c r="F47" s="143"/>
      <c r="H47"/>
      <c r="I47"/>
      <c r="J47"/>
      <c r="K47"/>
      <c r="L47"/>
      <c r="M47"/>
      <c r="N47"/>
      <c r="O47"/>
    </row>
    <row r="48" spans="1:19">
      <c r="A48" s="90" t="s">
        <v>48</v>
      </c>
      <c r="B48" s="17" t="s">
        <v>89</v>
      </c>
      <c r="C48" s="14">
        <v>26</v>
      </c>
      <c r="D48" s="29"/>
      <c r="E48" s="59">
        <f t="shared" si="1"/>
        <v>0</v>
      </c>
      <c r="F48" s="142" t="s">
        <v>152</v>
      </c>
      <c r="G48" s="6"/>
    </row>
    <row r="49" spans="1:7">
      <c r="A49" s="69"/>
      <c r="B49" s="69"/>
      <c r="C49" s="56">
        <v>26</v>
      </c>
      <c r="D49" s="14"/>
      <c r="E49" s="59"/>
      <c r="F49" s="142"/>
      <c r="G49" s="6"/>
    </row>
    <row r="50" spans="1:7">
      <c r="G50" s="6"/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workbookViewId="0">
      <selection activeCell="E4" sqref="E4"/>
    </sheetView>
  </sheetViews>
  <sheetFormatPr defaultRowHeight="12.75"/>
  <cols>
    <col min="1" max="1" width="5.42578125" style="89"/>
    <col min="2" max="2" width="40.140625" style="92"/>
    <col min="3" max="3" width="9.140625" style="41"/>
    <col min="4" max="4" width="10" style="41"/>
    <col min="5" max="6" width="9.140625" style="142"/>
    <col min="10" max="10" width="40.7109375" customWidth="1"/>
  </cols>
  <sheetData>
    <row r="1" spans="1:8">
      <c r="A1" s="161" t="s">
        <v>125</v>
      </c>
      <c r="B1" s="162"/>
      <c r="C1" s="162"/>
      <c r="D1" s="162"/>
      <c r="E1" s="162"/>
      <c r="F1" s="163"/>
      <c r="G1" s="6"/>
      <c r="H1" s="6"/>
    </row>
    <row r="2" spans="1:8" ht="25.5">
      <c r="A2" s="64"/>
      <c r="B2" s="65" t="s">
        <v>10</v>
      </c>
      <c r="C2" s="42" t="s">
        <v>7</v>
      </c>
      <c r="D2" s="20" t="s">
        <v>8</v>
      </c>
      <c r="E2" s="120" t="s">
        <v>11</v>
      </c>
      <c r="F2" s="121" t="s">
        <v>9</v>
      </c>
      <c r="G2" s="6"/>
      <c r="H2" s="6"/>
    </row>
    <row r="3" spans="1:8">
      <c r="A3" s="9"/>
      <c r="B3" s="66" t="s">
        <v>51</v>
      </c>
      <c r="C3" s="43"/>
      <c r="D3" s="21"/>
      <c r="E3" s="122"/>
      <c r="F3" s="123"/>
      <c r="G3" s="6"/>
      <c r="H3" s="6"/>
    </row>
    <row r="4" spans="1:8" ht="51">
      <c r="A4" s="67" t="s">
        <v>13</v>
      </c>
      <c r="B4" s="68" t="s">
        <v>52</v>
      </c>
      <c r="C4" s="44" t="s">
        <v>53</v>
      </c>
      <c r="D4" s="14">
        <v>70</v>
      </c>
      <c r="E4" s="124"/>
      <c r="F4" s="125">
        <f>D4*E4</f>
        <v>0</v>
      </c>
      <c r="G4" s="6"/>
      <c r="H4" s="6"/>
    </row>
    <row r="5" spans="1:8" ht="38.25">
      <c r="A5" s="67" t="s">
        <v>15</v>
      </c>
      <c r="B5" s="10" t="s">
        <v>54</v>
      </c>
      <c r="C5" s="26" t="s">
        <v>53</v>
      </c>
      <c r="D5" s="14">
        <v>70</v>
      </c>
      <c r="E5" s="124"/>
      <c r="F5" s="125">
        <f t="shared" ref="F5:F33" si="0">D5*E5</f>
        <v>0</v>
      </c>
      <c r="G5" s="6"/>
      <c r="H5" s="6"/>
    </row>
    <row r="6" spans="1:8" ht="25.5">
      <c r="A6" s="67" t="s">
        <v>16</v>
      </c>
      <c r="B6" s="10" t="s">
        <v>55</v>
      </c>
      <c r="C6" s="26" t="s">
        <v>53</v>
      </c>
      <c r="D6" s="14">
        <v>70</v>
      </c>
      <c r="E6" s="126"/>
      <c r="F6" s="125">
        <f t="shared" si="0"/>
        <v>0</v>
      </c>
      <c r="G6" s="6"/>
      <c r="H6" s="6"/>
    </row>
    <row r="7" spans="1:8">
      <c r="A7" s="9"/>
      <c r="B7" s="66" t="s">
        <v>12</v>
      </c>
      <c r="C7" s="43"/>
      <c r="D7" s="23"/>
      <c r="E7" s="122"/>
      <c r="F7" s="122"/>
      <c r="G7" s="16"/>
      <c r="H7" s="16"/>
    </row>
    <row r="8" spans="1:8" ht="76.5">
      <c r="A8" s="70"/>
      <c r="B8" s="57" t="s">
        <v>106</v>
      </c>
      <c r="C8" s="95"/>
      <c r="D8" s="95"/>
      <c r="E8" s="127"/>
      <c r="F8" s="125">
        <f t="shared" si="0"/>
        <v>0</v>
      </c>
      <c r="G8" s="16"/>
      <c r="H8" s="6"/>
    </row>
    <row r="9" spans="1:8">
      <c r="A9" s="70" t="s">
        <v>18</v>
      </c>
      <c r="B9" s="71" t="s">
        <v>114</v>
      </c>
      <c r="C9" s="72" t="s">
        <v>14</v>
      </c>
      <c r="D9" s="55">
        <v>5</v>
      </c>
      <c r="E9" s="128"/>
      <c r="F9" s="125">
        <f t="shared" si="0"/>
        <v>0</v>
      </c>
      <c r="G9" s="16"/>
      <c r="H9" s="6"/>
    </row>
    <row r="10" spans="1:8">
      <c r="A10" s="70" t="s">
        <v>21</v>
      </c>
      <c r="B10" s="73" t="s">
        <v>107</v>
      </c>
      <c r="C10" s="72" t="s">
        <v>14</v>
      </c>
      <c r="D10" s="55">
        <v>176</v>
      </c>
      <c r="E10" s="128"/>
      <c r="F10" s="125">
        <f t="shared" si="0"/>
        <v>0</v>
      </c>
      <c r="G10" s="16"/>
      <c r="H10" s="6"/>
    </row>
    <row r="11" spans="1:8">
      <c r="A11" s="70" t="s">
        <v>23</v>
      </c>
      <c r="B11" s="74" t="s">
        <v>108</v>
      </c>
      <c r="C11" s="72" t="s">
        <v>14</v>
      </c>
      <c r="D11" s="55">
        <v>80</v>
      </c>
      <c r="E11" s="128"/>
      <c r="F11" s="125">
        <f t="shared" si="0"/>
        <v>0</v>
      </c>
      <c r="G11" s="16"/>
      <c r="H11" s="6"/>
    </row>
    <row r="12" spans="1:8" ht="25.5">
      <c r="A12" s="70"/>
      <c r="B12" s="57" t="s">
        <v>109</v>
      </c>
      <c r="C12" s="72"/>
      <c r="D12" s="98"/>
      <c r="E12" s="128"/>
      <c r="F12" s="125">
        <f t="shared" si="0"/>
        <v>0</v>
      </c>
      <c r="G12" s="16"/>
      <c r="H12" s="6"/>
    </row>
    <row r="13" spans="1:8">
      <c r="A13" s="70" t="s">
        <v>25</v>
      </c>
      <c r="B13" s="75" t="s">
        <v>110</v>
      </c>
      <c r="C13" s="72" t="s">
        <v>14</v>
      </c>
      <c r="D13" s="77">
        <f>D9</f>
        <v>5</v>
      </c>
      <c r="E13" s="129"/>
      <c r="F13" s="125">
        <f t="shared" si="0"/>
        <v>0</v>
      </c>
      <c r="G13" s="16"/>
      <c r="H13" s="6"/>
    </row>
    <row r="14" spans="1:8">
      <c r="A14" s="70" t="s">
        <v>27</v>
      </c>
      <c r="B14" s="74" t="s">
        <v>111</v>
      </c>
      <c r="C14" s="72" t="s">
        <v>14</v>
      </c>
      <c r="D14" s="77">
        <f>D10</f>
        <v>176</v>
      </c>
      <c r="E14" s="128"/>
      <c r="F14" s="125">
        <f t="shared" si="0"/>
        <v>0</v>
      </c>
      <c r="G14" s="16"/>
      <c r="H14" s="6"/>
    </row>
    <row r="15" spans="1:8">
      <c r="A15" s="70" t="s">
        <v>28</v>
      </c>
      <c r="B15" s="74" t="s">
        <v>112</v>
      </c>
      <c r="C15" s="72" t="s">
        <v>14</v>
      </c>
      <c r="D15" s="98">
        <f>D11</f>
        <v>80</v>
      </c>
      <c r="E15" s="128"/>
      <c r="F15" s="125">
        <f t="shared" si="0"/>
        <v>0</v>
      </c>
      <c r="G15" s="16"/>
      <c r="H15" s="6"/>
    </row>
    <row r="16" spans="1:8" ht="38.25">
      <c r="A16" s="70" t="s">
        <v>30</v>
      </c>
      <c r="B16" s="10" t="s">
        <v>17</v>
      </c>
      <c r="C16" s="26" t="s">
        <v>14</v>
      </c>
      <c r="D16" s="27">
        <v>5</v>
      </c>
      <c r="E16" s="126"/>
      <c r="F16" s="125">
        <f t="shared" si="0"/>
        <v>0</v>
      </c>
      <c r="G16" s="6"/>
      <c r="H16" s="6"/>
    </row>
    <row r="17" spans="1:8" ht="25.5">
      <c r="A17" s="70" t="s">
        <v>31</v>
      </c>
      <c r="B17" s="76" t="s">
        <v>105</v>
      </c>
      <c r="C17" s="77" t="s">
        <v>104</v>
      </c>
      <c r="D17" s="77">
        <f>D9</f>
        <v>5</v>
      </c>
      <c r="E17" s="128"/>
      <c r="F17" s="125">
        <f t="shared" si="0"/>
        <v>0</v>
      </c>
      <c r="G17" s="6"/>
      <c r="H17" s="6"/>
    </row>
    <row r="18" spans="1:8">
      <c r="A18" s="9"/>
      <c r="B18" s="66" t="s">
        <v>123</v>
      </c>
      <c r="C18" s="43"/>
      <c r="D18" s="21"/>
      <c r="E18" s="122"/>
      <c r="F18" s="122"/>
      <c r="G18" s="6"/>
      <c r="H18" s="6"/>
    </row>
    <row r="19" spans="1:8" ht="30">
      <c r="A19" s="70" t="s">
        <v>34</v>
      </c>
      <c r="B19" s="10" t="s">
        <v>101</v>
      </c>
      <c r="C19" s="52" t="s">
        <v>19</v>
      </c>
      <c r="D19" s="52">
        <v>7.4999999999999997E-3</v>
      </c>
      <c r="E19" s="130"/>
      <c r="F19" s="125">
        <f t="shared" si="0"/>
        <v>0</v>
      </c>
      <c r="G19" s="15" t="s">
        <v>20</v>
      </c>
      <c r="H19" s="6"/>
    </row>
    <row r="20" spans="1:8" ht="30">
      <c r="A20" s="70" t="s">
        <v>36</v>
      </c>
      <c r="B20" s="10" t="s">
        <v>115</v>
      </c>
      <c r="C20" s="52" t="s">
        <v>19</v>
      </c>
      <c r="D20" s="52">
        <v>1E-3</v>
      </c>
      <c r="E20" s="130"/>
      <c r="F20" s="125">
        <f t="shared" si="0"/>
        <v>0</v>
      </c>
      <c r="G20" s="15" t="s">
        <v>22</v>
      </c>
      <c r="H20" s="6"/>
    </row>
    <row r="21" spans="1:8" ht="27">
      <c r="A21" s="70" t="s">
        <v>38</v>
      </c>
      <c r="B21" s="78" t="s">
        <v>103</v>
      </c>
      <c r="C21" s="79" t="s">
        <v>102</v>
      </c>
      <c r="D21" s="52">
        <v>0.5</v>
      </c>
      <c r="E21" s="130"/>
      <c r="F21" s="125">
        <f t="shared" si="0"/>
        <v>0</v>
      </c>
      <c r="G21" s="61" t="s">
        <v>24</v>
      </c>
      <c r="H21" s="6"/>
    </row>
    <row r="22" spans="1:8" ht="25.5">
      <c r="A22" s="70" t="s">
        <v>56</v>
      </c>
      <c r="B22" s="10" t="s">
        <v>26</v>
      </c>
      <c r="C22" s="77" t="s">
        <v>104</v>
      </c>
      <c r="D22" s="29">
        <v>5</v>
      </c>
      <c r="E22" s="59"/>
      <c r="F22" s="125">
        <f t="shared" si="0"/>
        <v>0</v>
      </c>
      <c r="G22" s="13"/>
      <c r="H22" s="6"/>
    </row>
    <row r="23" spans="1:8" ht="25.5">
      <c r="A23" s="70" t="s">
        <v>57</v>
      </c>
      <c r="B23" s="10" t="s">
        <v>113</v>
      </c>
      <c r="C23" s="77" t="s">
        <v>104</v>
      </c>
      <c r="D23" s="14">
        <v>70</v>
      </c>
      <c r="E23" s="59"/>
      <c r="F23" s="125">
        <f t="shared" si="0"/>
        <v>0</v>
      </c>
      <c r="G23" s="6"/>
      <c r="H23" s="6"/>
    </row>
    <row r="24" spans="1:8">
      <c r="A24" s="9"/>
      <c r="B24" s="66" t="s">
        <v>122</v>
      </c>
      <c r="C24" s="43"/>
      <c r="D24" s="21"/>
      <c r="E24" s="122"/>
      <c r="F24" s="122"/>
      <c r="G24" s="12"/>
      <c r="H24" s="6"/>
    </row>
    <row r="25" spans="1:8" ht="25.5">
      <c r="A25" s="45" t="s">
        <v>58</v>
      </c>
      <c r="B25" s="10" t="s">
        <v>116</v>
      </c>
      <c r="C25" s="79" t="s">
        <v>102</v>
      </c>
      <c r="D25" s="28">
        <v>0.5</v>
      </c>
      <c r="E25" s="131"/>
      <c r="F25" s="125">
        <f t="shared" si="0"/>
        <v>0</v>
      </c>
      <c r="G25" s="13"/>
      <c r="H25" s="6"/>
    </row>
    <row r="26" spans="1:8" ht="25.5">
      <c r="A26" s="45" t="s">
        <v>59</v>
      </c>
      <c r="B26" s="10" t="s">
        <v>117</v>
      </c>
      <c r="C26" s="79" t="s">
        <v>102</v>
      </c>
      <c r="D26" s="14">
        <v>7</v>
      </c>
      <c r="E26" s="131"/>
      <c r="F26" s="125">
        <f t="shared" si="0"/>
        <v>0</v>
      </c>
      <c r="G26" s="6"/>
      <c r="H26" s="6"/>
    </row>
    <row r="27" spans="1:8" ht="25.5">
      <c r="A27" s="45" t="s">
        <v>60</v>
      </c>
      <c r="B27" s="76" t="s">
        <v>118</v>
      </c>
      <c r="C27" s="77" t="s">
        <v>119</v>
      </c>
      <c r="D27" s="98">
        <v>64</v>
      </c>
      <c r="E27" s="128"/>
      <c r="F27" s="125">
        <f t="shared" si="0"/>
        <v>0</v>
      </c>
      <c r="G27" s="6"/>
      <c r="H27" s="6"/>
    </row>
    <row r="28" spans="1:8" ht="25.5">
      <c r="A28" s="45" t="s">
        <v>61</v>
      </c>
      <c r="B28" s="57" t="s">
        <v>120</v>
      </c>
      <c r="C28" s="72" t="s">
        <v>14</v>
      </c>
      <c r="D28" s="100">
        <v>5</v>
      </c>
      <c r="E28" s="128"/>
      <c r="F28" s="125">
        <f t="shared" si="0"/>
        <v>0</v>
      </c>
      <c r="G28" s="6"/>
      <c r="H28" s="6"/>
    </row>
    <row r="29" spans="1:8">
      <c r="A29" s="45" t="s">
        <v>62</v>
      </c>
      <c r="B29" s="80" t="s">
        <v>29</v>
      </c>
      <c r="C29" s="53"/>
      <c r="D29" s="101">
        <v>1</v>
      </c>
      <c r="E29" s="155"/>
      <c r="F29" s="125">
        <f t="shared" si="0"/>
        <v>0</v>
      </c>
      <c r="G29" s="147"/>
      <c r="H29" s="6"/>
    </row>
    <row r="30" spans="1:8">
      <c r="A30" s="45" t="s">
        <v>66</v>
      </c>
      <c r="B30" s="80" t="s">
        <v>32</v>
      </c>
      <c r="C30" s="53" t="s">
        <v>33</v>
      </c>
      <c r="D30" s="102">
        <f>D22*1.5</f>
        <v>7.5</v>
      </c>
      <c r="E30" s="132"/>
      <c r="F30" s="125">
        <f t="shared" si="0"/>
        <v>0</v>
      </c>
      <c r="G30" s="6"/>
      <c r="H30" s="6"/>
    </row>
    <row r="31" spans="1:8" ht="15">
      <c r="A31" s="45" t="s">
        <v>121</v>
      </c>
      <c r="B31" s="81" t="s">
        <v>35</v>
      </c>
      <c r="C31" s="54" t="s">
        <v>33</v>
      </c>
      <c r="D31" s="62">
        <f>D22*0.2</f>
        <v>1</v>
      </c>
      <c r="E31" s="133"/>
      <c r="F31" s="125">
        <f t="shared" si="0"/>
        <v>0</v>
      </c>
      <c r="G31" s="11" t="s">
        <v>20</v>
      </c>
      <c r="H31" s="6"/>
    </row>
    <row r="32" spans="1:8" ht="15">
      <c r="A32" s="45" t="s">
        <v>158</v>
      </c>
      <c r="B32" s="80" t="s">
        <v>37</v>
      </c>
      <c r="C32" s="79" t="s">
        <v>102</v>
      </c>
      <c r="D32" s="101">
        <f>D21</f>
        <v>0.5</v>
      </c>
      <c r="E32" s="134"/>
      <c r="F32" s="125">
        <f t="shared" si="0"/>
        <v>0</v>
      </c>
      <c r="G32" s="11" t="s">
        <v>22</v>
      </c>
      <c r="H32" s="6"/>
    </row>
    <row r="33" spans="1:8" ht="14.25">
      <c r="A33" s="45" t="s">
        <v>159</v>
      </c>
      <c r="B33" s="80" t="s">
        <v>39</v>
      </c>
      <c r="C33" s="79" t="s">
        <v>102</v>
      </c>
      <c r="D33" s="101">
        <f>D32</f>
        <v>0.5</v>
      </c>
      <c r="E33" s="133"/>
      <c r="F33" s="125">
        <f t="shared" si="0"/>
        <v>0</v>
      </c>
      <c r="G33" s="6"/>
      <c r="H33" s="6"/>
    </row>
    <row r="34" spans="1:8">
      <c r="A34" s="82"/>
      <c r="B34" s="10"/>
      <c r="C34" s="26"/>
      <c r="D34" s="27"/>
      <c r="E34" s="59"/>
      <c r="F34" s="125">
        <f>SUM(F4:F33)</f>
        <v>0</v>
      </c>
      <c r="G34" s="6"/>
      <c r="H34" s="6"/>
    </row>
    <row r="35" spans="1:8" ht="13.5" thickBot="1">
      <c r="A35" s="83"/>
      <c r="B35" s="84"/>
      <c r="C35" s="46"/>
      <c r="D35" s="32"/>
      <c r="E35" s="135"/>
      <c r="F35" s="135"/>
      <c r="G35" s="6"/>
      <c r="H35" s="6"/>
    </row>
    <row r="36" spans="1:8">
      <c r="A36" s="83"/>
      <c r="B36" s="85" t="s">
        <v>40</v>
      </c>
      <c r="C36" s="47"/>
      <c r="D36" s="34"/>
      <c r="E36" s="136"/>
      <c r="F36" s="137">
        <f>F34</f>
        <v>0</v>
      </c>
      <c r="G36" s="6"/>
      <c r="H36" s="6"/>
    </row>
    <row r="37" spans="1:8">
      <c r="A37" s="83"/>
      <c r="B37" s="85" t="s">
        <v>41</v>
      </c>
      <c r="C37" s="47"/>
      <c r="D37" s="34"/>
      <c r="E37" s="136"/>
      <c r="F37" s="137">
        <f>F36*0.2</f>
        <v>0</v>
      </c>
      <c r="G37" s="6"/>
      <c r="H37" s="6"/>
    </row>
    <row r="38" spans="1:8" ht="13.5" thickBot="1">
      <c r="A38" s="86"/>
      <c r="B38" s="87" t="s">
        <v>42</v>
      </c>
      <c r="C38" s="46"/>
      <c r="D38" s="32"/>
      <c r="E38" s="135"/>
      <c r="F38" s="138">
        <f>SUM(F36:F37)</f>
        <v>0</v>
      </c>
      <c r="G38" s="6"/>
      <c r="H38" s="6"/>
    </row>
    <row r="39" spans="1:8">
      <c r="A39" s="93"/>
      <c r="B39" s="94"/>
      <c r="C39" s="48"/>
      <c r="D39" s="38"/>
      <c r="E39" s="139"/>
      <c r="F39" s="140"/>
      <c r="G39" s="6"/>
      <c r="H39" s="6"/>
    </row>
    <row r="40" spans="1:8">
      <c r="A40" s="93"/>
      <c r="B40" s="94"/>
      <c r="C40" s="48"/>
      <c r="D40" s="38"/>
      <c r="E40" s="139"/>
      <c r="F40" s="140"/>
      <c r="G40" s="6"/>
      <c r="H40" s="6"/>
    </row>
    <row r="41" spans="1:8">
      <c r="A41" s="93"/>
      <c r="B41" s="94"/>
      <c r="C41" s="48"/>
      <c r="D41" s="38"/>
      <c r="E41" s="139"/>
      <c r="F41" s="140"/>
      <c r="G41" s="6"/>
      <c r="H41" s="6"/>
    </row>
    <row r="42" spans="1:8">
      <c r="A42" s="93"/>
      <c r="B42" s="94"/>
      <c r="C42" s="48"/>
      <c r="D42" s="38"/>
      <c r="E42" s="139"/>
      <c r="F42" s="140"/>
      <c r="G42" s="6"/>
      <c r="H42" s="6"/>
    </row>
    <row r="43" spans="1:8">
      <c r="A43" s="93"/>
      <c r="B43" s="94"/>
      <c r="C43" s="48"/>
      <c r="D43" s="38"/>
      <c r="E43" s="139"/>
      <c r="F43" s="140"/>
      <c r="G43" s="6"/>
      <c r="H43" s="6"/>
    </row>
    <row r="44" spans="1:8">
      <c r="A44" s="93"/>
      <c r="B44" s="94"/>
      <c r="C44" s="48"/>
      <c r="D44" s="38"/>
      <c r="E44" s="139"/>
      <c r="F44" s="140"/>
      <c r="G44" s="6"/>
      <c r="H44" s="6"/>
    </row>
    <row r="45" spans="1:8" ht="15">
      <c r="A45" s="64"/>
      <c r="B45" s="51" t="s">
        <v>43</v>
      </c>
      <c r="C45" s="49"/>
      <c r="D45" s="14"/>
      <c r="E45" s="141"/>
      <c r="G45" s="6"/>
      <c r="H45" s="6"/>
    </row>
    <row r="46" spans="1:8" ht="25.5">
      <c r="A46" s="64"/>
      <c r="B46" s="88" t="s">
        <v>44</v>
      </c>
      <c r="C46" s="19" t="s">
        <v>14</v>
      </c>
      <c r="D46" s="19" t="s">
        <v>45</v>
      </c>
      <c r="E46" s="121" t="s">
        <v>46</v>
      </c>
      <c r="G46" s="6"/>
      <c r="H46" s="6"/>
    </row>
    <row r="47" spans="1:8">
      <c r="A47" s="64"/>
      <c r="B47" s="88" t="s">
        <v>0</v>
      </c>
      <c r="C47" s="19"/>
      <c r="D47" s="19"/>
      <c r="E47" s="121"/>
      <c r="G47" s="6"/>
      <c r="H47" s="6"/>
    </row>
    <row r="48" spans="1:8">
      <c r="A48" s="90" t="s">
        <v>49</v>
      </c>
      <c r="B48" s="17" t="s">
        <v>90</v>
      </c>
      <c r="C48" s="14">
        <v>4</v>
      </c>
      <c r="D48" s="29"/>
      <c r="E48" s="59">
        <f>C48*D48</f>
        <v>0</v>
      </c>
      <c r="F48" s="144" t="s">
        <v>162</v>
      </c>
      <c r="G48" s="6"/>
      <c r="H48" s="6"/>
    </row>
    <row r="49" spans="1:8">
      <c r="A49" s="90" t="s">
        <v>47</v>
      </c>
      <c r="B49" s="17" t="s">
        <v>91</v>
      </c>
      <c r="C49" s="14">
        <v>1</v>
      </c>
      <c r="D49" s="29"/>
      <c r="E49" s="59">
        <f t="shared" ref="E49:E64" si="1">C49*D49</f>
        <v>0</v>
      </c>
      <c r="F49" s="142" t="s">
        <v>155</v>
      </c>
      <c r="G49" s="6"/>
      <c r="H49" s="6"/>
    </row>
    <row r="50" spans="1:8">
      <c r="A50" s="90"/>
      <c r="B50" s="17"/>
      <c r="C50" s="56">
        <v>5</v>
      </c>
      <c r="D50" s="29"/>
      <c r="E50" s="59"/>
      <c r="F50" s="143"/>
      <c r="G50" s="6"/>
      <c r="H50" s="6"/>
    </row>
    <row r="51" spans="1:8">
      <c r="A51" s="90"/>
      <c r="B51" s="88" t="s">
        <v>99</v>
      </c>
      <c r="C51" s="14"/>
      <c r="D51" s="29"/>
      <c r="E51" s="59">
        <f t="shared" si="1"/>
        <v>0</v>
      </c>
      <c r="F51" s="143"/>
      <c r="G51" s="6"/>
      <c r="H51" s="6"/>
    </row>
    <row r="52" spans="1:8">
      <c r="A52" s="90" t="s">
        <v>48</v>
      </c>
      <c r="B52" s="17" t="s">
        <v>92</v>
      </c>
      <c r="C52" s="14">
        <v>27</v>
      </c>
      <c r="D52" s="29"/>
      <c r="E52" s="59">
        <f t="shared" si="1"/>
        <v>0</v>
      </c>
      <c r="F52" s="142" t="s">
        <v>156</v>
      </c>
      <c r="G52" s="6"/>
      <c r="H52" s="6"/>
    </row>
    <row r="53" spans="1:8">
      <c r="A53" s="164" t="s">
        <v>63</v>
      </c>
      <c r="B53" s="17" t="s">
        <v>93</v>
      </c>
      <c r="C53" s="14">
        <v>18</v>
      </c>
      <c r="D53" s="29"/>
      <c r="E53" s="59">
        <f t="shared" si="1"/>
        <v>0</v>
      </c>
      <c r="F53" s="142" t="s">
        <v>156</v>
      </c>
      <c r="G53" s="6"/>
      <c r="H53" s="6"/>
    </row>
    <row r="54" spans="1:8">
      <c r="A54" s="165"/>
      <c r="B54" s="17" t="s">
        <v>94</v>
      </c>
      <c r="C54" s="14">
        <v>18</v>
      </c>
      <c r="D54" s="29"/>
      <c r="E54" s="59">
        <f t="shared" si="1"/>
        <v>0</v>
      </c>
      <c r="F54" s="143"/>
      <c r="G54" s="6"/>
      <c r="H54" s="6"/>
    </row>
    <row r="55" spans="1:8">
      <c r="A55" s="165"/>
      <c r="B55" s="17" t="s">
        <v>73</v>
      </c>
      <c r="C55" s="14">
        <v>30</v>
      </c>
      <c r="D55" s="29"/>
      <c r="E55" s="59">
        <f t="shared" si="1"/>
        <v>0</v>
      </c>
      <c r="F55" s="142" t="s">
        <v>156</v>
      </c>
      <c r="G55" s="6"/>
      <c r="H55" s="6"/>
    </row>
    <row r="56" spans="1:8">
      <c r="A56" s="165"/>
      <c r="B56" s="17" t="s">
        <v>95</v>
      </c>
      <c r="C56" s="14">
        <v>9</v>
      </c>
      <c r="D56" s="29"/>
      <c r="E56" s="59">
        <f t="shared" si="1"/>
        <v>0</v>
      </c>
      <c r="F56" s="142" t="s">
        <v>157</v>
      </c>
      <c r="G56" s="6"/>
      <c r="H56" s="6"/>
    </row>
    <row r="57" spans="1:8">
      <c r="A57" s="165"/>
      <c r="B57" s="17" t="s">
        <v>96</v>
      </c>
      <c r="C57" s="14">
        <v>18</v>
      </c>
      <c r="D57" s="29"/>
      <c r="E57" s="59">
        <f t="shared" si="1"/>
        <v>0</v>
      </c>
      <c r="F57" s="143"/>
      <c r="G57" s="6"/>
      <c r="H57" s="6"/>
    </row>
    <row r="58" spans="1:8">
      <c r="A58" s="165"/>
      <c r="B58" s="17" t="s">
        <v>97</v>
      </c>
      <c r="C58" s="14">
        <v>9</v>
      </c>
      <c r="D58" s="29"/>
      <c r="E58" s="59">
        <f t="shared" si="1"/>
        <v>0</v>
      </c>
      <c r="F58" s="142" t="s">
        <v>156</v>
      </c>
      <c r="G58" s="6"/>
      <c r="H58" s="6"/>
    </row>
    <row r="59" spans="1:8">
      <c r="A59" s="166"/>
      <c r="B59" s="17" t="s">
        <v>98</v>
      </c>
      <c r="C59" s="14">
        <v>9</v>
      </c>
      <c r="D59" s="14"/>
      <c r="E59" s="59">
        <f t="shared" si="1"/>
        <v>0</v>
      </c>
      <c r="F59" s="142" t="s">
        <v>156</v>
      </c>
      <c r="G59" s="6"/>
      <c r="H59" s="6"/>
    </row>
    <row r="60" spans="1:8">
      <c r="A60" s="90">
        <v>5</v>
      </c>
      <c r="B60" s="17" t="s">
        <v>71</v>
      </c>
      <c r="C60" s="14">
        <v>38</v>
      </c>
      <c r="D60" s="29"/>
      <c r="E60" s="59">
        <f t="shared" si="1"/>
        <v>0</v>
      </c>
      <c r="G60" s="6"/>
      <c r="H60" s="6"/>
    </row>
    <row r="61" spans="1:8">
      <c r="A61" s="90"/>
      <c r="B61" s="17"/>
      <c r="C61" s="56">
        <f>SUM(C52:C60)</f>
        <v>176</v>
      </c>
      <c r="D61" s="29"/>
      <c r="E61" s="59"/>
      <c r="G61" s="6"/>
      <c r="H61" s="6"/>
    </row>
    <row r="62" spans="1:8">
      <c r="A62" s="90"/>
      <c r="B62" s="88" t="s">
        <v>100</v>
      </c>
      <c r="C62" s="14"/>
      <c r="D62" s="29"/>
      <c r="E62" s="59">
        <f t="shared" si="1"/>
        <v>0</v>
      </c>
      <c r="G62" s="6"/>
      <c r="H62" s="6"/>
    </row>
    <row r="63" spans="1:8">
      <c r="A63" s="90">
        <v>6</v>
      </c>
      <c r="B63" s="17" t="s">
        <v>129</v>
      </c>
      <c r="C63" s="14">
        <v>59</v>
      </c>
      <c r="D63" s="29"/>
      <c r="E63" s="59">
        <f t="shared" si="1"/>
        <v>0</v>
      </c>
      <c r="G63" s="6"/>
      <c r="H63" s="6"/>
    </row>
    <row r="64" spans="1:8">
      <c r="A64" s="90">
        <v>7</v>
      </c>
      <c r="B64" s="17" t="s">
        <v>68</v>
      </c>
      <c r="C64" s="14">
        <v>21</v>
      </c>
      <c r="D64" s="29"/>
      <c r="E64" s="59">
        <f t="shared" si="1"/>
        <v>0</v>
      </c>
      <c r="G64" s="6"/>
      <c r="H64" s="6"/>
    </row>
    <row r="65" spans="1:8">
      <c r="A65" s="69"/>
      <c r="B65" s="17"/>
      <c r="C65" s="56">
        <f>SUM(C63:C64)</f>
        <v>80</v>
      </c>
      <c r="D65" s="14"/>
      <c r="E65" s="59"/>
      <c r="G65" s="6"/>
      <c r="H65" s="6"/>
    </row>
    <row r="66" spans="1:8">
      <c r="G66" s="6"/>
      <c r="H66" s="6"/>
    </row>
    <row r="67" spans="1:8">
      <c r="G67" s="6"/>
      <c r="H67" s="6"/>
    </row>
    <row r="68" spans="1:8">
      <c r="G68" s="6"/>
      <c r="H68" s="6"/>
    </row>
    <row r="69" spans="1:8">
      <c r="G69" s="6"/>
      <c r="H69" s="6"/>
    </row>
    <row r="70" spans="1:8">
      <c r="G70" s="6"/>
      <c r="H70" s="6"/>
    </row>
    <row r="71" spans="1:8">
      <c r="G71" s="6"/>
      <c r="H71" s="6"/>
    </row>
    <row r="72" spans="1:8">
      <c r="G72" s="6"/>
      <c r="H72" s="6"/>
    </row>
    <row r="73" spans="1:8">
      <c r="G73" s="6"/>
      <c r="H73" s="6"/>
    </row>
    <row r="74" spans="1:8">
      <c r="G74" s="6"/>
      <c r="H74" s="6"/>
    </row>
    <row r="75" spans="1:8">
      <c r="G75" s="6"/>
      <c r="H75" s="6"/>
    </row>
    <row r="76" spans="1:8">
      <c r="G76" s="6"/>
      <c r="H76" s="6"/>
    </row>
    <row r="77" spans="1:8">
      <c r="G77" s="6"/>
      <c r="H77" s="6"/>
    </row>
    <row r="78" spans="1:8">
      <c r="G78" s="6"/>
      <c r="H78" s="6"/>
    </row>
    <row r="79" spans="1:8">
      <c r="G79" s="6"/>
      <c r="H79" s="6"/>
    </row>
    <row r="80" spans="1:8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  <row r="93" spans="7:8">
      <c r="G93" s="6"/>
      <c r="H93" s="6"/>
    </row>
    <row r="94" spans="7:8">
      <c r="G94" s="6"/>
      <c r="H94" s="6"/>
    </row>
    <row r="95" spans="7:8">
      <c r="G95" s="6"/>
      <c r="H95" s="6"/>
    </row>
    <row r="96" spans="7:8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</sheetData>
  <mergeCells count="2">
    <mergeCell ref="A1:F1"/>
    <mergeCell ref="A53:A59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workbookViewId="0">
      <selection activeCell="E4" sqref="E4"/>
    </sheetView>
  </sheetViews>
  <sheetFormatPr defaultRowHeight="12.75"/>
  <cols>
    <col min="1" max="1" width="7.85546875" style="41"/>
    <col min="2" max="2" width="39.7109375" style="92"/>
    <col min="3" max="3" width="9.140625" style="41"/>
    <col min="4" max="4" width="10.42578125" style="41"/>
    <col min="5" max="5" width="9.140625" style="41"/>
    <col min="6" max="6" width="13.42578125" style="41"/>
    <col min="14" max="14" width="8"/>
    <col min="15" max="15" width="0" hidden="1"/>
  </cols>
  <sheetData>
    <row r="1" spans="1:7" s="6" customFormat="1" ht="30" customHeight="1">
      <c r="A1" s="161" t="s">
        <v>127</v>
      </c>
      <c r="B1" s="162"/>
      <c r="C1" s="162"/>
      <c r="D1" s="162"/>
      <c r="E1" s="162"/>
      <c r="F1" s="163"/>
    </row>
    <row r="2" spans="1:7" ht="25.5">
      <c r="A2" s="64"/>
      <c r="B2" s="65" t="s">
        <v>10</v>
      </c>
      <c r="C2" s="42" t="s">
        <v>7</v>
      </c>
      <c r="D2" s="20" t="s">
        <v>8</v>
      </c>
      <c r="E2" s="18" t="s">
        <v>11</v>
      </c>
      <c r="F2" s="19" t="s">
        <v>9</v>
      </c>
    </row>
    <row r="3" spans="1:7">
      <c r="A3" s="107"/>
      <c r="B3" s="66" t="s">
        <v>51</v>
      </c>
      <c r="C3" s="43"/>
      <c r="D3" s="21"/>
      <c r="E3" s="22"/>
      <c r="F3" s="23"/>
    </row>
    <row r="4" spans="1:7" ht="51">
      <c r="A4" s="67" t="s">
        <v>13</v>
      </c>
      <c r="B4" s="68" t="s">
        <v>52</v>
      </c>
      <c r="C4" s="44" t="s">
        <v>53</v>
      </c>
      <c r="D4" s="14">
        <v>241.5</v>
      </c>
      <c r="E4" s="24"/>
      <c r="F4" s="25">
        <f>D4*E4</f>
        <v>0</v>
      </c>
    </row>
    <row r="5" spans="1:7" ht="38.25">
      <c r="A5" s="67" t="s">
        <v>15</v>
      </c>
      <c r="B5" s="10" t="s">
        <v>54</v>
      </c>
      <c r="C5" s="26" t="s">
        <v>53</v>
      </c>
      <c r="D5" s="14">
        <v>241.5</v>
      </c>
      <c r="E5" s="24"/>
      <c r="F5" s="25">
        <f t="shared" ref="F5:F6" si="0">D5*E5</f>
        <v>0</v>
      </c>
    </row>
    <row r="6" spans="1:7" ht="25.5">
      <c r="A6" s="67" t="s">
        <v>16</v>
      </c>
      <c r="B6" s="10" t="s">
        <v>55</v>
      </c>
      <c r="C6" s="26" t="s">
        <v>53</v>
      </c>
      <c r="D6" s="14">
        <v>241.5</v>
      </c>
      <c r="E6" s="26"/>
      <c r="F6" s="25">
        <f t="shared" si="0"/>
        <v>0</v>
      </c>
    </row>
    <row r="7" spans="1:7">
      <c r="A7" s="107"/>
      <c r="B7" s="66" t="s">
        <v>12</v>
      </c>
      <c r="C7" s="43"/>
      <c r="D7" s="23"/>
      <c r="E7" s="22"/>
      <c r="F7" s="22"/>
    </row>
    <row r="8" spans="1:7" ht="76.5">
      <c r="A8" s="70"/>
      <c r="B8" s="57" t="s">
        <v>106</v>
      </c>
      <c r="C8" s="95"/>
      <c r="D8" s="95"/>
      <c r="E8" s="95"/>
      <c r="F8" s="97">
        <f>D8*E8</f>
        <v>0</v>
      </c>
      <c r="G8" s="16"/>
    </row>
    <row r="9" spans="1:7" ht="16.5" customHeight="1">
      <c r="A9" s="70" t="s">
        <v>18</v>
      </c>
      <c r="B9" s="71" t="s">
        <v>114</v>
      </c>
      <c r="C9" s="72" t="s">
        <v>14</v>
      </c>
      <c r="D9" s="55">
        <v>12</v>
      </c>
      <c r="E9" s="96"/>
      <c r="F9" s="97">
        <f>D9*E9</f>
        <v>0</v>
      </c>
      <c r="G9" s="16"/>
    </row>
    <row r="10" spans="1:7">
      <c r="A10" s="70" t="s">
        <v>21</v>
      </c>
      <c r="B10" s="73" t="s">
        <v>107</v>
      </c>
      <c r="C10" s="72" t="s">
        <v>14</v>
      </c>
      <c r="D10" s="55">
        <v>592</v>
      </c>
      <c r="E10" s="96"/>
      <c r="F10" s="97">
        <f t="shared" ref="F10:F17" si="1">D10*E10</f>
        <v>0</v>
      </c>
      <c r="G10" s="16"/>
    </row>
    <row r="11" spans="1:7">
      <c r="A11" s="70" t="s">
        <v>23</v>
      </c>
      <c r="B11" s="74" t="s">
        <v>108</v>
      </c>
      <c r="C11" s="72" t="s">
        <v>14</v>
      </c>
      <c r="D11" s="55">
        <v>212</v>
      </c>
      <c r="E11" s="96"/>
      <c r="F11" s="97">
        <f t="shared" si="1"/>
        <v>0</v>
      </c>
      <c r="G11" s="16"/>
    </row>
    <row r="12" spans="1:7" ht="25.5">
      <c r="A12" s="70"/>
      <c r="B12" s="57" t="s">
        <v>109</v>
      </c>
      <c r="C12" s="72"/>
      <c r="D12" s="98"/>
      <c r="E12" s="96"/>
      <c r="F12" s="97">
        <f t="shared" si="1"/>
        <v>0</v>
      </c>
      <c r="G12" s="16"/>
    </row>
    <row r="13" spans="1:7" ht="25.5">
      <c r="A13" s="70" t="s">
        <v>25</v>
      </c>
      <c r="B13" s="75" t="s">
        <v>110</v>
      </c>
      <c r="C13" s="72" t="s">
        <v>14</v>
      </c>
      <c r="D13" s="77">
        <f>D9</f>
        <v>12</v>
      </c>
      <c r="E13" s="99"/>
      <c r="F13" s="97">
        <f t="shared" si="1"/>
        <v>0</v>
      </c>
      <c r="G13" s="16"/>
    </row>
    <row r="14" spans="1:7">
      <c r="A14" s="70" t="s">
        <v>27</v>
      </c>
      <c r="B14" s="74" t="s">
        <v>111</v>
      </c>
      <c r="C14" s="72" t="s">
        <v>14</v>
      </c>
      <c r="D14" s="77">
        <f>D10</f>
        <v>592</v>
      </c>
      <c r="E14" s="96"/>
      <c r="F14" s="97">
        <f t="shared" si="1"/>
        <v>0</v>
      </c>
      <c r="G14" s="16"/>
    </row>
    <row r="15" spans="1:7">
      <c r="A15" s="70" t="s">
        <v>28</v>
      </c>
      <c r="B15" s="74" t="s">
        <v>112</v>
      </c>
      <c r="C15" s="72" t="s">
        <v>14</v>
      </c>
      <c r="D15" s="98">
        <f>D11</f>
        <v>212</v>
      </c>
      <c r="E15" s="96"/>
      <c r="F15" s="97">
        <f t="shared" si="1"/>
        <v>0</v>
      </c>
      <c r="G15" s="16"/>
    </row>
    <row r="16" spans="1:7" ht="38.25">
      <c r="A16" s="70" t="s">
        <v>25</v>
      </c>
      <c r="B16" s="10" t="s">
        <v>17</v>
      </c>
      <c r="C16" s="26" t="s">
        <v>14</v>
      </c>
      <c r="D16" s="27">
        <v>5</v>
      </c>
      <c r="E16" s="26"/>
      <c r="F16" s="97">
        <f t="shared" si="1"/>
        <v>0</v>
      </c>
      <c r="G16" s="6"/>
    </row>
    <row r="17" spans="1:9" ht="25.5">
      <c r="A17" s="70" t="s">
        <v>31</v>
      </c>
      <c r="B17" s="76" t="s">
        <v>105</v>
      </c>
      <c r="C17" s="77" t="s">
        <v>104</v>
      </c>
      <c r="D17" s="77">
        <v>5</v>
      </c>
      <c r="E17" s="96"/>
      <c r="F17" s="97">
        <f t="shared" si="1"/>
        <v>0</v>
      </c>
      <c r="G17" s="6"/>
    </row>
    <row r="18" spans="1:9" ht="16.5" customHeight="1">
      <c r="A18" s="107"/>
      <c r="B18" s="66" t="s">
        <v>123</v>
      </c>
      <c r="C18" s="43"/>
      <c r="D18" s="21"/>
      <c r="E18" s="22"/>
      <c r="F18" s="23"/>
      <c r="G18" s="6"/>
    </row>
    <row r="19" spans="1:9" ht="30">
      <c r="A19" s="70" t="s">
        <v>34</v>
      </c>
      <c r="B19" s="10" t="s">
        <v>101</v>
      </c>
      <c r="C19" s="52" t="s">
        <v>19</v>
      </c>
      <c r="D19" s="52">
        <v>1.7999999999999999E-2</v>
      </c>
      <c r="E19" s="53"/>
      <c r="F19" s="63">
        <f>D19*E19</f>
        <v>0</v>
      </c>
      <c r="G19" s="15" t="s">
        <v>20</v>
      </c>
    </row>
    <row r="20" spans="1:9" ht="30">
      <c r="A20" s="70" t="s">
        <v>36</v>
      </c>
      <c r="B20" s="10" t="s">
        <v>115</v>
      </c>
      <c r="C20" s="52" t="s">
        <v>19</v>
      </c>
      <c r="D20" s="52">
        <v>2.3999999999999998E-3</v>
      </c>
      <c r="E20" s="53"/>
      <c r="F20" s="63">
        <f t="shared" ref="F20:F23" si="2">D20*E20</f>
        <v>0</v>
      </c>
      <c r="G20" s="15" t="s">
        <v>22</v>
      </c>
    </row>
    <row r="21" spans="1:9" ht="27">
      <c r="A21" s="70" t="s">
        <v>38</v>
      </c>
      <c r="B21" s="78" t="s">
        <v>103</v>
      </c>
      <c r="C21" s="79" t="s">
        <v>102</v>
      </c>
      <c r="D21" s="52">
        <v>1.2</v>
      </c>
      <c r="E21" s="53"/>
      <c r="F21" s="63">
        <f t="shared" si="2"/>
        <v>0</v>
      </c>
      <c r="G21" s="61" t="s">
        <v>24</v>
      </c>
    </row>
    <row r="22" spans="1:9" ht="25.5">
      <c r="A22" s="45" t="s">
        <v>36</v>
      </c>
      <c r="B22" s="10" t="s">
        <v>26</v>
      </c>
      <c r="C22" s="77" t="s">
        <v>104</v>
      </c>
      <c r="D22" s="29">
        <v>12</v>
      </c>
      <c r="E22" s="29"/>
      <c r="F22" s="63">
        <f t="shared" si="2"/>
        <v>0</v>
      </c>
      <c r="G22" s="13"/>
    </row>
    <row r="23" spans="1:9" ht="25.5">
      <c r="A23" s="45" t="s">
        <v>56</v>
      </c>
      <c r="B23" s="10" t="s">
        <v>113</v>
      </c>
      <c r="C23" s="77" t="s">
        <v>104</v>
      </c>
      <c r="D23" s="14">
        <v>241.5</v>
      </c>
      <c r="E23" s="29"/>
      <c r="F23" s="63">
        <f t="shared" si="2"/>
        <v>0</v>
      </c>
      <c r="G23" s="6"/>
    </row>
    <row r="24" spans="1:9">
      <c r="A24" s="107"/>
      <c r="B24" s="66" t="s">
        <v>122</v>
      </c>
      <c r="C24" s="43"/>
      <c r="D24" s="21"/>
      <c r="E24" s="22"/>
      <c r="F24" s="23"/>
      <c r="G24" s="12"/>
    </row>
    <row r="25" spans="1:9" ht="25.5">
      <c r="A25" s="45" t="s">
        <v>38</v>
      </c>
      <c r="B25" s="10" t="s">
        <v>116</v>
      </c>
      <c r="C25" s="79" t="s">
        <v>102</v>
      </c>
      <c r="D25" s="28">
        <v>1.2</v>
      </c>
      <c r="E25" s="30"/>
      <c r="F25" s="29">
        <f>D25*E25</f>
        <v>0</v>
      </c>
      <c r="G25" s="13"/>
    </row>
    <row r="26" spans="1:9" ht="25.5">
      <c r="A26" s="45" t="s">
        <v>57</v>
      </c>
      <c r="B26" s="10" t="s">
        <v>117</v>
      </c>
      <c r="C26" s="79" t="s">
        <v>102</v>
      </c>
      <c r="D26" s="14">
        <v>24.15</v>
      </c>
      <c r="E26" s="30"/>
      <c r="F26" s="29">
        <f t="shared" ref="F26:F33" si="3">D26*E26</f>
        <v>0</v>
      </c>
      <c r="G26" s="6"/>
    </row>
    <row r="27" spans="1:9" ht="25.5">
      <c r="A27" s="45" t="s">
        <v>58</v>
      </c>
      <c r="B27" s="76" t="s">
        <v>118</v>
      </c>
      <c r="C27" s="77" t="s">
        <v>119</v>
      </c>
      <c r="D27" s="98">
        <v>240</v>
      </c>
      <c r="E27" s="96"/>
      <c r="F27" s="29">
        <f t="shared" si="3"/>
        <v>0</v>
      </c>
      <c r="G27" s="6"/>
    </row>
    <row r="28" spans="1:9" ht="25.5">
      <c r="A28" s="45" t="s">
        <v>59</v>
      </c>
      <c r="B28" s="57" t="s">
        <v>120</v>
      </c>
      <c r="C28" s="72" t="s">
        <v>14</v>
      </c>
      <c r="D28" s="100">
        <v>12</v>
      </c>
      <c r="E28" s="96"/>
      <c r="F28" s="29">
        <f t="shared" si="3"/>
        <v>0</v>
      </c>
      <c r="G28" s="6"/>
    </row>
    <row r="29" spans="1:9">
      <c r="A29" s="45" t="s">
        <v>60</v>
      </c>
      <c r="B29" s="80" t="s">
        <v>29</v>
      </c>
      <c r="C29" s="53"/>
      <c r="D29" s="101">
        <v>1</v>
      </c>
      <c r="E29" s="152"/>
      <c r="F29" s="29">
        <f t="shared" si="3"/>
        <v>0</v>
      </c>
      <c r="G29" s="149"/>
    </row>
    <row r="30" spans="1:9" ht="15">
      <c r="A30" s="45" t="s">
        <v>61</v>
      </c>
      <c r="B30" s="80" t="s">
        <v>32</v>
      </c>
      <c r="C30" s="53" t="s">
        <v>33</v>
      </c>
      <c r="D30" s="102">
        <f>D22*1.5</f>
        <v>18</v>
      </c>
      <c r="E30" s="102"/>
      <c r="F30" s="29">
        <f t="shared" si="3"/>
        <v>0</v>
      </c>
      <c r="G30" s="11" t="s">
        <v>20</v>
      </c>
      <c r="H30" s="6"/>
      <c r="I30" s="6"/>
    </row>
    <row r="31" spans="1:9" ht="15">
      <c r="A31" s="45" t="s">
        <v>62</v>
      </c>
      <c r="B31" s="81" t="s">
        <v>35</v>
      </c>
      <c r="C31" s="54" t="s">
        <v>33</v>
      </c>
      <c r="D31" s="62">
        <f>D22*0.2</f>
        <v>2.4000000000000004</v>
      </c>
      <c r="E31" s="101"/>
      <c r="F31" s="29">
        <f t="shared" si="3"/>
        <v>0</v>
      </c>
      <c r="G31" s="11" t="s">
        <v>22</v>
      </c>
    </row>
    <row r="32" spans="1:9" ht="15">
      <c r="A32" s="45" t="s">
        <v>66</v>
      </c>
      <c r="B32" s="80" t="s">
        <v>37</v>
      </c>
      <c r="C32" s="79" t="s">
        <v>102</v>
      </c>
      <c r="D32" s="101">
        <f>D21</f>
        <v>1.2</v>
      </c>
      <c r="E32" s="103"/>
      <c r="F32" s="29">
        <f t="shared" si="3"/>
        <v>0</v>
      </c>
      <c r="G32" s="11"/>
    </row>
    <row r="33" spans="1:7" ht="14.25">
      <c r="A33" s="45" t="s">
        <v>121</v>
      </c>
      <c r="B33" s="80" t="s">
        <v>39</v>
      </c>
      <c r="C33" s="79" t="s">
        <v>102</v>
      </c>
      <c r="D33" s="101">
        <f>D32</f>
        <v>1.2</v>
      </c>
      <c r="E33" s="101"/>
      <c r="F33" s="29">
        <f t="shared" si="3"/>
        <v>0</v>
      </c>
      <c r="G33" s="6"/>
    </row>
    <row r="34" spans="1:7" s="6" customFormat="1">
      <c r="A34" s="82"/>
      <c r="B34" s="10"/>
      <c r="C34" s="26"/>
      <c r="D34" s="27"/>
      <c r="E34" s="29"/>
      <c r="F34" s="29">
        <f>SUM(F4:F33)</f>
        <v>0</v>
      </c>
    </row>
    <row r="35" spans="1:7" s="6" customFormat="1" ht="13.5" thickBot="1">
      <c r="A35" s="83"/>
      <c r="B35" s="84"/>
      <c r="C35" s="46"/>
      <c r="D35" s="32"/>
      <c r="E35" s="33"/>
      <c r="F35" s="33"/>
    </row>
    <row r="36" spans="1:7" s="6" customFormat="1">
      <c r="A36" s="83"/>
      <c r="B36" s="85" t="s">
        <v>40</v>
      </c>
      <c r="C36" s="47"/>
      <c r="D36" s="34"/>
      <c r="E36" s="35"/>
      <c r="F36" s="36">
        <f>F34</f>
        <v>0</v>
      </c>
    </row>
    <row r="37" spans="1:7">
      <c r="A37" s="83"/>
      <c r="B37" s="85" t="s">
        <v>41</v>
      </c>
      <c r="C37" s="47"/>
      <c r="D37" s="34"/>
      <c r="E37" s="35"/>
      <c r="F37" s="36">
        <f>F36*0.2</f>
        <v>0</v>
      </c>
      <c r="G37" s="6"/>
    </row>
    <row r="38" spans="1:7" ht="13.5" thickBot="1">
      <c r="A38" s="86"/>
      <c r="B38" s="87" t="s">
        <v>42</v>
      </c>
      <c r="C38" s="46"/>
      <c r="D38" s="32"/>
      <c r="E38" s="33"/>
      <c r="F38" s="37">
        <f>SUM(F36:F37)</f>
        <v>0</v>
      </c>
      <c r="G38" s="6"/>
    </row>
    <row r="39" spans="1:7" s="6" customFormat="1">
      <c r="A39" s="86"/>
      <c r="B39" s="108"/>
      <c r="C39" s="47"/>
      <c r="D39" s="34"/>
      <c r="E39" s="35"/>
      <c r="F39" s="109"/>
    </row>
    <row r="40" spans="1:7" s="6" customFormat="1">
      <c r="A40" s="86"/>
      <c r="B40" s="108"/>
      <c r="C40" s="47"/>
      <c r="D40" s="34"/>
      <c r="E40" s="35"/>
      <c r="F40" s="109"/>
    </row>
    <row r="41" spans="1:7" s="6" customFormat="1">
      <c r="A41" s="86"/>
      <c r="B41" s="108"/>
      <c r="C41" s="47"/>
      <c r="D41" s="34"/>
      <c r="E41" s="35"/>
      <c r="F41" s="109"/>
    </row>
    <row r="42" spans="1:7" ht="15">
      <c r="A42" s="64"/>
      <c r="B42" s="51" t="s">
        <v>43</v>
      </c>
      <c r="C42" s="49"/>
      <c r="D42" s="14"/>
      <c r="E42" s="14"/>
    </row>
    <row r="43" spans="1:7" ht="25.5">
      <c r="A43" s="64"/>
      <c r="B43" s="88" t="s">
        <v>44</v>
      </c>
      <c r="C43" s="19" t="s">
        <v>14</v>
      </c>
      <c r="D43" s="19" t="s">
        <v>45</v>
      </c>
      <c r="E43" s="19" t="s">
        <v>46</v>
      </c>
      <c r="F43" s="31"/>
    </row>
    <row r="44" spans="1:7">
      <c r="A44" s="64"/>
      <c r="B44" s="88" t="s">
        <v>0</v>
      </c>
      <c r="C44" s="19"/>
      <c r="D44" s="19"/>
      <c r="E44" s="19"/>
      <c r="F44" s="50"/>
    </row>
    <row r="45" spans="1:7" s="6" customFormat="1">
      <c r="A45" s="110">
        <v>1</v>
      </c>
      <c r="B45" s="8" t="s">
        <v>143</v>
      </c>
      <c r="C45" s="14">
        <v>4</v>
      </c>
      <c r="D45" s="29"/>
      <c r="E45" s="29">
        <f>C45*D45</f>
        <v>0</v>
      </c>
      <c r="F45" s="150">
        <v>41974</v>
      </c>
    </row>
    <row r="46" spans="1:7">
      <c r="A46" s="110">
        <v>2</v>
      </c>
      <c r="B46" s="8" t="s">
        <v>151</v>
      </c>
      <c r="C46" s="14">
        <v>8</v>
      </c>
      <c r="D46" s="29"/>
      <c r="E46" s="29">
        <f t="shared" ref="E46:E69" si="4">C46*D46</f>
        <v>0</v>
      </c>
      <c r="F46" s="151">
        <v>41974</v>
      </c>
    </row>
    <row r="47" spans="1:7" ht="15" customHeight="1">
      <c r="A47" s="110"/>
      <c r="B47" s="8"/>
      <c r="C47" s="56">
        <f>SUM(C45:C46)</f>
        <v>12</v>
      </c>
      <c r="D47" s="29"/>
      <c r="E47" s="29"/>
      <c r="F47" s="48"/>
    </row>
    <row r="48" spans="1:7">
      <c r="A48" s="111"/>
      <c r="B48" s="88" t="s">
        <v>1</v>
      </c>
      <c r="C48" s="91"/>
      <c r="D48" s="49"/>
      <c r="E48" s="29">
        <f t="shared" si="4"/>
        <v>0</v>
      </c>
    </row>
    <row r="49" spans="1:18">
      <c r="A49" s="111">
        <v>3</v>
      </c>
      <c r="B49" s="8" t="s">
        <v>160</v>
      </c>
      <c r="C49" s="14">
        <v>33</v>
      </c>
      <c r="D49" s="49"/>
      <c r="E49" s="29">
        <f t="shared" si="4"/>
        <v>0</v>
      </c>
    </row>
    <row r="50" spans="1:18">
      <c r="A50" s="167">
        <v>4</v>
      </c>
      <c r="B50" s="8" t="s">
        <v>145</v>
      </c>
      <c r="C50" s="14">
        <v>33</v>
      </c>
      <c r="D50" s="49"/>
      <c r="E50" s="29">
        <f t="shared" si="4"/>
        <v>0</v>
      </c>
    </row>
    <row r="51" spans="1:18">
      <c r="A51" s="167"/>
      <c r="B51" s="8" t="s">
        <v>145</v>
      </c>
      <c r="C51" s="26">
        <v>66</v>
      </c>
      <c r="D51" s="49"/>
      <c r="E51" s="29">
        <f t="shared" si="4"/>
        <v>0</v>
      </c>
    </row>
    <row r="52" spans="1:18">
      <c r="A52" s="167"/>
      <c r="B52" s="8" t="s">
        <v>136</v>
      </c>
      <c r="C52" s="14">
        <v>25</v>
      </c>
      <c r="D52" s="14"/>
      <c r="E52" s="29">
        <f t="shared" si="4"/>
        <v>0</v>
      </c>
    </row>
    <row r="53" spans="1:18">
      <c r="A53" s="167"/>
      <c r="B53" s="8" t="s">
        <v>146</v>
      </c>
      <c r="C53" s="26">
        <v>33</v>
      </c>
      <c r="D53" s="14"/>
      <c r="E53" s="29">
        <f t="shared" si="4"/>
        <v>0</v>
      </c>
    </row>
    <row r="54" spans="1:18">
      <c r="A54" s="167"/>
      <c r="B54" s="8" t="s">
        <v>146</v>
      </c>
      <c r="C54" s="14">
        <v>39</v>
      </c>
      <c r="D54" s="14"/>
      <c r="E54" s="29">
        <f t="shared" si="4"/>
        <v>0</v>
      </c>
    </row>
    <row r="55" spans="1:18">
      <c r="A55" s="167"/>
      <c r="B55" s="8" t="s">
        <v>147</v>
      </c>
      <c r="C55" s="26">
        <v>33</v>
      </c>
      <c r="D55" s="145"/>
      <c r="E55" s="29">
        <f t="shared" si="4"/>
        <v>0</v>
      </c>
    </row>
    <row r="56" spans="1:18">
      <c r="A56" s="167">
        <v>5</v>
      </c>
      <c r="B56" s="8" t="s">
        <v>161</v>
      </c>
      <c r="C56" s="49">
        <v>18</v>
      </c>
      <c r="D56" s="14"/>
      <c r="E56" s="29">
        <f t="shared" si="4"/>
        <v>0</v>
      </c>
    </row>
    <row r="57" spans="1:18">
      <c r="A57" s="167"/>
      <c r="B57" s="8" t="s">
        <v>138</v>
      </c>
      <c r="C57" s="14">
        <v>33</v>
      </c>
      <c r="D57" s="14"/>
      <c r="E57" s="29">
        <f t="shared" si="4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167"/>
      <c r="B58" s="8" t="s">
        <v>138</v>
      </c>
      <c r="C58" s="26">
        <v>66</v>
      </c>
      <c r="D58" s="14"/>
      <c r="E58" s="29">
        <f t="shared" si="4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167">
        <v>6</v>
      </c>
      <c r="B59" s="8" t="s">
        <v>138</v>
      </c>
      <c r="C59" s="14">
        <v>39</v>
      </c>
      <c r="D59" s="14"/>
      <c r="E59" s="29">
        <f t="shared" si="4"/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167"/>
      <c r="B60" s="8" t="s">
        <v>144</v>
      </c>
      <c r="C60" s="14">
        <v>33</v>
      </c>
      <c r="D60" s="145"/>
      <c r="E60" s="29">
        <f t="shared" si="4"/>
        <v>0</v>
      </c>
      <c r="F60" s="41" t="s">
        <v>152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>
      <c r="A61" s="167"/>
      <c r="B61" s="8" t="s">
        <v>144</v>
      </c>
      <c r="C61" s="14">
        <v>39</v>
      </c>
      <c r="D61" s="145"/>
      <c r="E61" s="29">
        <f t="shared" si="4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>
      <c r="A62" s="167"/>
      <c r="B62" s="8" t="s">
        <v>72</v>
      </c>
      <c r="C62" s="14">
        <v>63</v>
      </c>
      <c r="D62" s="14"/>
      <c r="E62" s="29">
        <f t="shared" si="4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>
      <c r="A63" s="111">
        <v>7</v>
      </c>
      <c r="B63" s="8" t="s">
        <v>148</v>
      </c>
      <c r="C63" s="14">
        <v>39</v>
      </c>
      <c r="D63" s="14"/>
      <c r="E63" s="29">
        <f t="shared" si="4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>
      <c r="A64" s="111"/>
      <c r="B64" s="17"/>
      <c r="C64" s="56">
        <f>SUM(C49:C63)</f>
        <v>592</v>
      </c>
      <c r="D64" s="14"/>
      <c r="E64" s="2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>
      <c r="A65" s="111"/>
      <c r="B65" s="112" t="s">
        <v>100</v>
      </c>
      <c r="C65" s="14"/>
      <c r="D65" s="14"/>
      <c r="E65" s="29">
        <f t="shared" si="4"/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>
      <c r="A66" s="111">
        <v>8</v>
      </c>
      <c r="B66" s="8" t="s">
        <v>142</v>
      </c>
      <c r="C66" s="14">
        <v>130</v>
      </c>
      <c r="D66" s="49"/>
      <c r="E66" s="29">
        <f t="shared" si="4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>
      <c r="A67" s="111">
        <v>9</v>
      </c>
      <c r="B67" s="8" t="s">
        <v>74</v>
      </c>
      <c r="C67" s="14">
        <v>25</v>
      </c>
      <c r="D67" s="14"/>
      <c r="E67" s="29">
        <f t="shared" si="4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>
      <c r="A68" s="111">
        <v>10</v>
      </c>
      <c r="B68" s="8" t="s">
        <v>149</v>
      </c>
      <c r="C68" s="14">
        <v>30</v>
      </c>
      <c r="D68" s="14"/>
      <c r="E68" s="29">
        <f t="shared" si="4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>
      <c r="A69" s="111">
        <v>11</v>
      </c>
      <c r="B69" s="8" t="s">
        <v>150</v>
      </c>
      <c r="C69" s="14">
        <v>27</v>
      </c>
      <c r="D69" s="14"/>
      <c r="E69" s="29">
        <f t="shared" si="4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>
      <c r="A70" s="14"/>
      <c r="B70" s="17"/>
      <c r="C70" s="56">
        <f>SUM(C66:C69)</f>
        <v>212</v>
      </c>
      <c r="D70" s="14"/>
      <c r="E70" s="159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>
      <c r="E71" s="114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8:18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8:18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8:18"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8:18"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8:18"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8:18"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</sheetData>
  <sortState xmlns:xlrd2="http://schemas.microsoft.com/office/spreadsheetml/2017/richdata2" ref="B49:I63">
    <sortCondition ref="B49:B63"/>
  </sortState>
  <mergeCells count="4">
    <mergeCell ref="A1:F1"/>
    <mergeCell ref="A50:A55"/>
    <mergeCell ref="A56:A58"/>
    <mergeCell ref="A59:A6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4"/>
  <sheetViews>
    <sheetView workbookViewId="0">
      <selection activeCell="E4" sqref="E4"/>
    </sheetView>
  </sheetViews>
  <sheetFormatPr defaultRowHeight="12.75"/>
  <cols>
    <col min="1" max="1" width="4.42578125" style="93"/>
    <col min="2" max="2" width="39.42578125" style="94"/>
    <col min="3" max="3" width="6.140625" style="48"/>
    <col min="4" max="4" width="10.5703125" style="38"/>
    <col min="5" max="5" width="10.140625" style="39" bestFit="1" customWidth="1"/>
    <col min="6" max="6" width="12.85546875" style="40"/>
    <col min="7" max="7" width="14"/>
    <col min="8" max="8" width="7.42578125" customWidth="1"/>
    <col min="9" max="9" width="40.5703125" customWidth="1"/>
  </cols>
  <sheetData>
    <row r="1" spans="1:15">
      <c r="A1" s="161" t="s">
        <v>126</v>
      </c>
      <c r="B1" s="162"/>
      <c r="C1" s="162"/>
      <c r="D1" s="162"/>
      <c r="E1" s="162"/>
      <c r="F1" s="163"/>
      <c r="G1" s="6"/>
      <c r="I1" s="6"/>
      <c r="J1" s="6"/>
      <c r="K1" s="6"/>
      <c r="L1" s="6"/>
      <c r="M1" s="6"/>
      <c r="N1" s="6"/>
      <c r="O1" s="6"/>
    </row>
    <row r="2" spans="1:15" ht="25.5">
      <c r="A2" s="64"/>
      <c r="B2" s="65" t="s">
        <v>10</v>
      </c>
      <c r="C2" s="42" t="s">
        <v>7</v>
      </c>
      <c r="D2" s="20" t="s">
        <v>8</v>
      </c>
      <c r="E2" s="18" t="s">
        <v>11</v>
      </c>
      <c r="F2" s="19" t="s">
        <v>9</v>
      </c>
      <c r="G2" s="6"/>
      <c r="I2" s="6"/>
      <c r="J2" s="6"/>
      <c r="K2" s="6"/>
      <c r="L2" s="6"/>
      <c r="M2" s="6"/>
      <c r="N2" s="6"/>
      <c r="O2" s="6"/>
    </row>
    <row r="3" spans="1:15">
      <c r="A3" s="107"/>
      <c r="B3" s="66" t="s">
        <v>51</v>
      </c>
      <c r="C3" s="43"/>
      <c r="D3" s="21"/>
      <c r="E3" s="22"/>
      <c r="F3" s="23"/>
      <c r="G3" s="6"/>
      <c r="I3" s="6"/>
      <c r="J3" s="6"/>
      <c r="K3" s="6"/>
      <c r="L3" s="6"/>
      <c r="M3" s="6"/>
      <c r="N3" s="6"/>
      <c r="O3" s="6"/>
    </row>
    <row r="4" spans="1:15" ht="51">
      <c r="A4" s="67" t="s">
        <v>13</v>
      </c>
      <c r="B4" s="68" t="s">
        <v>52</v>
      </c>
      <c r="C4" s="44" t="s">
        <v>53</v>
      </c>
      <c r="D4" s="14">
        <v>577</v>
      </c>
      <c r="E4" s="24"/>
      <c r="F4" s="25">
        <f>D4*E4</f>
        <v>0</v>
      </c>
      <c r="G4" s="6"/>
      <c r="I4" s="6"/>
      <c r="J4" s="6"/>
      <c r="K4" s="6"/>
      <c r="L4" s="6"/>
      <c r="M4" s="6"/>
      <c r="N4" s="6"/>
      <c r="O4" s="6"/>
    </row>
    <row r="5" spans="1:15" ht="38.25">
      <c r="A5" s="67" t="s">
        <v>15</v>
      </c>
      <c r="B5" s="10" t="s">
        <v>54</v>
      </c>
      <c r="C5" s="26" t="s">
        <v>53</v>
      </c>
      <c r="D5" s="14">
        <v>577</v>
      </c>
      <c r="E5" s="24"/>
      <c r="F5" s="25">
        <f t="shared" ref="F5:F6" si="0">D5*E5</f>
        <v>0</v>
      </c>
      <c r="G5" s="6"/>
    </row>
    <row r="6" spans="1:15" ht="25.5">
      <c r="A6" s="67" t="s">
        <v>16</v>
      </c>
      <c r="B6" s="10" t="s">
        <v>55</v>
      </c>
      <c r="C6" s="26" t="s">
        <v>53</v>
      </c>
      <c r="D6" s="14">
        <v>577</v>
      </c>
      <c r="E6" s="26"/>
      <c r="F6" s="25">
        <f t="shared" si="0"/>
        <v>0</v>
      </c>
      <c r="G6" s="6"/>
    </row>
    <row r="7" spans="1:15">
      <c r="A7" s="107"/>
      <c r="B7" s="66" t="s">
        <v>12</v>
      </c>
      <c r="C7" s="43"/>
      <c r="D7" s="23"/>
      <c r="E7" s="22"/>
      <c r="F7" s="23"/>
      <c r="G7" s="6"/>
    </row>
    <row r="8" spans="1:15" ht="76.5">
      <c r="A8" s="70"/>
      <c r="B8" s="57" t="s">
        <v>106</v>
      </c>
      <c r="C8" s="95"/>
      <c r="D8" s="95"/>
      <c r="E8" s="95"/>
      <c r="F8" s="160">
        <f>D8*E8</f>
        <v>0</v>
      </c>
      <c r="G8" s="16"/>
    </row>
    <row r="9" spans="1:15">
      <c r="A9" s="70" t="s">
        <v>18</v>
      </c>
      <c r="B9" s="71" t="s">
        <v>114</v>
      </c>
      <c r="C9" s="72" t="s">
        <v>14</v>
      </c>
      <c r="D9" s="55">
        <v>30</v>
      </c>
      <c r="E9" s="96"/>
      <c r="F9" s="97">
        <f>D9*E9</f>
        <v>0</v>
      </c>
      <c r="G9" s="16"/>
    </row>
    <row r="10" spans="1:15">
      <c r="A10" s="70" t="s">
        <v>21</v>
      </c>
      <c r="B10" s="73" t="s">
        <v>107</v>
      </c>
      <c r="C10" s="72" t="s">
        <v>14</v>
      </c>
      <c r="D10" s="55">
        <v>1453</v>
      </c>
      <c r="E10" s="96"/>
      <c r="F10" s="97">
        <f t="shared" ref="F10:F17" si="1">D10*E10</f>
        <v>0</v>
      </c>
      <c r="G10" s="16"/>
    </row>
    <row r="11" spans="1:15">
      <c r="A11" s="70" t="s">
        <v>23</v>
      </c>
      <c r="B11" s="74" t="s">
        <v>108</v>
      </c>
      <c r="C11" s="72" t="s">
        <v>14</v>
      </c>
      <c r="D11" s="55">
        <v>958</v>
      </c>
      <c r="E11" s="96"/>
      <c r="F11" s="97">
        <f t="shared" si="1"/>
        <v>0</v>
      </c>
      <c r="G11" s="16"/>
    </row>
    <row r="12" spans="1:15" ht="25.5">
      <c r="A12" s="70"/>
      <c r="B12" s="57" t="s">
        <v>109</v>
      </c>
      <c r="C12" s="72"/>
      <c r="D12" s="98"/>
      <c r="E12" s="96"/>
      <c r="F12" s="97">
        <f t="shared" si="1"/>
        <v>0</v>
      </c>
      <c r="G12" s="16"/>
    </row>
    <row r="13" spans="1:15" ht="25.5">
      <c r="A13" s="70" t="s">
        <v>25</v>
      </c>
      <c r="B13" s="75" t="s">
        <v>110</v>
      </c>
      <c r="C13" s="72" t="s">
        <v>14</v>
      </c>
      <c r="D13" s="77">
        <f>D9</f>
        <v>30</v>
      </c>
      <c r="E13" s="99"/>
      <c r="F13" s="97">
        <f t="shared" si="1"/>
        <v>0</v>
      </c>
      <c r="G13" s="16"/>
    </row>
    <row r="14" spans="1:15">
      <c r="A14" s="70" t="s">
        <v>27</v>
      </c>
      <c r="B14" s="74" t="s">
        <v>111</v>
      </c>
      <c r="C14" s="72" t="s">
        <v>14</v>
      </c>
      <c r="D14" s="77">
        <f>D10</f>
        <v>1453</v>
      </c>
      <c r="E14" s="96"/>
      <c r="F14" s="97">
        <f t="shared" si="1"/>
        <v>0</v>
      </c>
      <c r="G14" s="16"/>
    </row>
    <row r="15" spans="1:15">
      <c r="A15" s="70" t="s">
        <v>28</v>
      </c>
      <c r="B15" s="74" t="s">
        <v>112</v>
      </c>
      <c r="C15" s="72" t="s">
        <v>14</v>
      </c>
      <c r="D15" s="98">
        <f>D11</f>
        <v>958</v>
      </c>
      <c r="E15" s="96"/>
      <c r="F15" s="97">
        <f t="shared" si="1"/>
        <v>0</v>
      </c>
      <c r="G15" s="16"/>
    </row>
    <row r="16" spans="1:15" ht="38.25">
      <c r="A16" s="70" t="s">
        <v>25</v>
      </c>
      <c r="B16" s="10" t="s">
        <v>17</v>
      </c>
      <c r="C16" s="26" t="s">
        <v>14</v>
      </c>
      <c r="D16" s="27">
        <v>30</v>
      </c>
      <c r="E16" s="26"/>
      <c r="F16" s="97">
        <f t="shared" si="1"/>
        <v>0</v>
      </c>
      <c r="G16" s="6"/>
    </row>
    <row r="17" spans="1:8" ht="25.5">
      <c r="A17" s="70" t="s">
        <v>31</v>
      </c>
      <c r="B17" s="76" t="s">
        <v>105</v>
      </c>
      <c r="C17" s="77" t="s">
        <v>104</v>
      </c>
      <c r="D17" s="77">
        <f>D9</f>
        <v>30</v>
      </c>
      <c r="E17" s="96"/>
      <c r="F17" s="97">
        <f t="shared" si="1"/>
        <v>0</v>
      </c>
      <c r="G17" s="6"/>
    </row>
    <row r="18" spans="1:8">
      <c r="A18" s="107"/>
      <c r="B18" s="66" t="s">
        <v>123</v>
      </c>
      <c r="C18" s="43"/>
      <c r="D18" s="21"/>
      <c r="E18" s="22"/>
      <c r="F18" s="23"/>
      <c r="G18" s="6"/>
    </row>
    <row r="19" spans="1:8" ht="25.5">
      <c r="A19" s="70" t="s">
        <v>34</v>
      </c>
      <c r="B19" s="10" t="s">
        <v>101</v>
      </c>
      <c r="C19" s="52" t="s">
        <v>19</v>
      </c>
      <c r="D19" s="52">
        <v>4.4999999999999998E-2</v>
      </c>
      <c r="E19" s="53"/>
      <c r="F19" s="63">
        <f>D19*E19</f>
        <v>0</v>
      </c>
      <c r="G19" s="15" t="s">
        <v>20</v>
      </c>
    </row>
    <row r="20" spans="1:8" ht="25.5">
      <c r="A20" s="70" t="s">
        <v>36</v>
      </c>
      <c r="B20" s="10" t="s">
        <v>115</v>
      </c>
      <c r="C20" s="52" t="s">
        <v>19</v>
      </c>
      <c r="D20" s="52">
        <v>6.0000000000000001E-3</v>
      </c>
      <c r="E20" s="53"/>
      <c r="F20" s="63">
        <f t="shared" ref="F20:F23" si="2">D20*E20</f>
        <v>0</v>
      </c>
      <c r="G20" s="15" t="s">
        <v>22</v>
      </c>
    </row>
    <row r="21" spans="1:8" ht="27">
      <c r="A21" s="70" t="s">
        <v>38</v>
      </c>
      <c r="B21" s="78" t="s">
        <v>103</v>
      </c>
      <c r="C21" s="79" t="s">
        <v>102</v>
      </c>
      <c r="D21" s="52">
        <v>3</v>
      </c>
      <c r="E21" s="53"/>
      <c r="F21" s="63">
        <f t="shared" si="2"/>
        <v>0</v>
      </c>
      <c r="G21" s="61" t="s">
        <v>24</v>
      </c>
    </row>
    <row r="22" spans="1:8" ht="25.5">
      <c r="A22" s="45" t="s">
        <v>36</v>
      </c>
      <c r="B22" s="10" t="s">
        <v>26</v>
      </c>
      <c r="C22" s="77" t="s">
        <v>104</v>
      </c>
      <c r="D22" s="29">
        <v>30</v>
      </c>
      <c r="E22" s="29"/>
      <c r="F22" s="63">
        <f t="shared" si="2"/>
        <v>0</v>
      </c>
      <c r="G22" s="13"/>
    </row>
    <row r="23" spans="1:8" ht="25.5">
      <c r="A23" s="45" t="s">
        <v>56</v>
      </c>
      <c r="B23" s="10" t="s">
        <v>113</v>
      </c>
      <c r="C23" s="77" t="s">
        <v>104</v>
      </c>
      <c r="D23" s="14">
        <v>577</v>
      </c>
      <c r="E23" s="29"/>
      <c r="F23" s="63">
        <f t="shared" si="2"/>
        <v>0</v>
      </c>
      <c r="G23" s="6"/>
    </row>
    <row r="24" spans="1:8">
      <c r="A24" s="107"/>
      <c r="B24" s="66" t="s">
        <v>122</v>
      </c>
      <c r="C24" s="43"/>
      <c r="D24" s="21"/>
      <c r="E24" s="22"/>
      <c r="F24" s="23"/>
      <c r="G24" s="12"/>
    </row>
    <row r="25" spans="1:8" ht="25.5">
      <c r="A25" s="45" t="s">
        <v>38</v>
      </c>
      <c r="B25" s="10" t="s">
        <v>116</v>
      </c>
      <c r="C25" s="79" t="s">
        <v>102</v>
      </c>
      <c r="D25" s="28">
        <v>3</v>
      </c>
      <c r="E25" s="30"/>
      <c r="F25" s="29">
        <f>D25*E25</f>
        <v>0</v>
      </c>
      <c r="G25" s="13"/>
    </row>
    <row r="26" spans="1:8" ht="25.5">
      <c r="A26" s="45" t="s">
        <v>57</v>
      </c>
      <c r="B26" s="10" t="s">
        <v>117</v>
      </c>
      <c r="C26" s="79" t="s">
        <v>102</v>
      </c>
      <c r="D26" s="14">
        <v>57.7</v>
      </c>
      <c r="E26" s="30"/>
      <c r="F26" s="29">
        <f t="shared" ref="F26:F33" si="3">D26*E26</f>
        <v>0</v>
      </c>
      <c r="G26" s="6"/>
    </row>
    <row r="27" spans="1:8" ht="25.5">
      <c r="A27" s="45" t="s">
        <v>58</v>
      </c>
      <c r="B27" s="76" t="s">
        <v>118</v>
      </c>
      <c r="C27" s="77" t="s">
        <v>119</v>
      </c>
      <c r="D27" s="98">
        <v>211</v>
      </c>
      <c r="E27" s="96"/>
      <c r="F27" s="29">
        <f t="shared" si="3"/>
        <v>0</v>
      </c>
      <c r="G27" s="6"/>
    </row>
    <row r="28" spans="1:8" ht="25.5">
      <c r="A28" s="45" t="s">
        <v>59</v>
      </c>
      <c r="B28" s="57" t="s">
        <v>120</v>
      </c>
      <c r="C28" s="72" t="s">
        <v>14</v>
      </c>
      <c r="D28" s="100">
        <v>30</v>
      </c>
      <c r="E28" s="96"/>
      <c r="F28" s="29">
        <f t="shared" si="3"/>
        <v>0</v>
      </c>
      <c r="G28" s="6"/>
    </row>
    <row r="29" spans="1:8">
      <c r="A29" s="45" t="s">
        <v>60</v>
      </c>
      <c r="B29" s="80" t="s">
        <v>29</v>
      </c>
      <c r="C29" s="53"/>
      <c r="D29" s="101">
        <v>1</v>
      </c>
      <c r="E29" s="148"/>
      <c r="F29" s="29">
        <f t="shared" si="3"/>
        <v>0</v>
      </c>
      <c r="G29" s="149"/>
      <c r="H29" s="147"/>
    </row>
    <row r="30" spans="1:8">
      <c r="A30" s="45" t="s">
        <v>61</v>
      </c>
      <c r="B30" s="80" t="s">
        <v>32</v>
      </c>
      <c r="C30" s="53" t="s">
        <v>33</v>
      </c>
      <c r="D30" s="102">
        <f>D22*1.5</f>
        <v>45</v>
      </c>
      <c r="E30" s="132"/>
      <c r="F30" s="29">
        <f t="shared" si="3"/>
        <v>0</v>
      </c>
      <c r="G30" s="6"/>
    </row>
    <row r="31" spans="1:8" ht="15">
      <c r="A31" s="45" t="s">
        <v>62</v>
      </c>
      <c r="B31" s="81" t="s">
        <v>35</v>
      </c>
      <c r="C31" s="54" t="s">
        <v>33</v>
      </c>
      <c r="D31" s="62">
        <f>D22*0.2</f>
        <v>6</v>
      </c>
      <c r="E31" s="133"/>
      <c r="F31" s="29">
        <f t="shared" si="3"/>
        <v>0</v>
      </c>
      <c r="G31" s="11" t="s">
        <v>20</v>
      </c>
    </row>
    <row r="32" spans="1:8" ht="15">
      <c r="A32" s="45" t="s">
        <v>66</v>
      </c>
      <c r="B32" s="80" t="s">
        <v>37</v>
      </c>
      <c r="C32" s="79" t="s">
        <v>102</v>
      </c>
      <c r="D32" s="101">
        <f>D21</f>
        <v>3</v>
      </c>
      <c r="E32" s="134"/>
      <c r="F32" s="29">
        <f t="shared" si="3"/>
        <v>0</v>
      </c>
      <c r="G32" s="11" t="s">
        <v>22</v>
      </c>
    </row>
    <row r="33" spans="1:7" ht="14.25">
      <c r="A33" s="45" t="s">
        <v>121</v>
      </c>
      <c r="B33" s="80" t="s">
        <v>39</v>
      </c>
      <c r="C33" s="79" t="s">
        <v>102</v>
      </c>
      <c r="D33" s="101">
        <f>D32</f>
        <v>3</v>
      </c>
      <c r="E33" s="133"/>
      <c r="F33" s="29">
        <f t="shared" si="3"/>
        <v>0</v>
      </c>
      <c r="G33" s="6"/>
    </row>
    <row r="34" spans="1:7">
      <c r="A34" s="82"/>
      <c r="B34" s="10"/>
      <c r="C34" s="26"/>
      <c r="D34" s="27"/>
      <c r="E34" s="59"/>
      <c r="F34" s="59">
        <f>SUM(F4:F33)</f>
        <v>0</v>
      </c>
      <c r="G34" s="6"/>
    </row>
    <row r="35" spans="1:7" ht="13.5" thickBot="1">
      <c r="A35" s="83"/>
      <c r="B35" s="84"/>
      <c r="C35" s="46"/>
      <c r="D35" s="32"/>
      <c r="E35" s="33"/>
      <c r="F35" s="33"/>
      <c r="G35" s="6"/>
    </row>
    <row r="36" spans="1:7">
      <c r="A36" s="83"/>
      <c r="B36" s="85" t="s">
        <v>40</v>
      </c>
      <c r="C36" s="47"/>
      <c r="D36" s="34"/>
      <c r="E36" s="35"/>
      <c r="F36" s="36">
        <f>F34</f>
        <v>0</v>
      </c>
      <c r="G36" s="6"/>
    </row>
    <row r="37" spans="1:7">
      <c r="A37" s="83"/>
      <c r="B37" s="85" t="s">
        <v>41</v>
      </c>
      <c r="C37" s="47"/>
      <c r="D37" s="34"/>
      <c r="E37" s="35"/>
      <c r="F37" s="36">
        <f>F36*0.2</f>
        <v>0</v>
      </c>
      <c r="G37" s="6"/>
    </row>
    <row r="38" spans="1:7" ht="13.5" thickBot="1">
      <c r="A38" s="86"/>
      <c r="B38" s="87" t="s">
        <v>42</v>
      </c>
      <c r="C38" s="46"/>
      <c r="D38" s="32"/>
      <c r="E38" s="33"/>
      <c r="F38" s="37">
        <f>SUM(F36:F37)</f>
        <v>0</v>
      </c>
      <c r="G38" s="6"/>
    </row>
    <row r="39" spans="1:7">
      <c r="G39" s="6"/>
    </row>
    <row r="40" spans="1:7">
      <c r="G40" s="6"/>
    </row>
    <row r="41" spans="1:7">
      <c r="G41" s="6"/>
    </row>
    <row r="42" spans="1:7" ht="15">
      <c r="A42" s="64"/>
      <c r="B42" s="51" t="s">
        <v>43</v>
      </c>
      <c r="C42" s="49"/>
      <c r="D42" s="14"/>
      <c r="E42" s="14"/>
      <c r="G42" s="6"/>
    </row>
    <row r="43" spans="1:7" ht="25.5">
      <c r="A43" s="64"/>
      <c r="B43" s="88" t="s">
        <v>44</v>
      </c>
      <c r="C43" s="19" t="s">
        <v>14</v>
      </c>
      <c r="D43" s="19" t="s">
        <v>45</v>
      </c>
      <c r="E43" s="19" t="s">
        <v>46</v>
      </c>
      <c r="G43" s="6"/>
    </row>
    <row r="44" spans="1:7">
      <c r="A44" s="64"/>
      <c r="B44" s="88" t="s">
        <v>0</v>
      </c>
      <c r="C44" s="19"/>
      <c r="D44" s="19"/>
      <c r="E44" s="19"/>
      <c r="G44" s="6"/>
    </row>
    <row r="45" spans="1:7">
      <c r="A45" s="90" t="s">
        <v>49</v>
      </c>
      <c r="B45" s="8" t="s">
        <v>130</v>
      </c>
      <c r="C45" s="49">
        <v>12</v>
      </c>
      <c r="D45" s="29"/>
      <c r="E45" s="29">
        <f>C45*D45</f>
        <v>0</v>
      </c>
      <c r="F45" s="115" t="s">
        <v>154</v>
      </c>
      <c r="G45" s="6"/>
    </row>
    <row r="46" spans="1:7">
      <c r="A46" s="90" t="s">
        <v>47</v>
      </c>
      <c r="B46" s="8" t="s">
        <v>50</v>
      </c>
      <c r="C46" s="49">
        <v>9</v>
      </c>
      <c r="D46" s="29"/>
      <c r="E46" s="29">
        <f t="shared" ref="E46:E70" si="4">C46*D46</f>
        <v>0</v>
      </c>
      <c r="F46" s="146" t="s">
        <v>154</v>
      </c>
    </row>
    <row r="47" spans="1:7">
      <c r="A47" s="90" t="s">
        <v>48</v>
      </c>
      <c r="B47" s="8" t="s">
        <v>169</v>
      </c>
      <c r="C47" s="49">
        <v>7</v>
      </c>
      <c r="D47" s="29"/>
      <c r="E47" s="29">
        <f t="shared" si="4"/>
        <v>0</v>
      </c>
      <c r="F47" s="156" t="s">
        <v>162</v>
      </c>
    </row>
    <row r="48" spans="1:7">
      <c r="A48" s="90" t="s">
        <v>63</v>
      </c>
      <c r="B48" s="8" t="s">
        <v>131</v>
      </c>
      <c r="C48" s="49">
        <v>1</v>
      </c>
      <c r="D48" s="29"/>
      <c r="E48" s="29">
        <f t="shared" si="4"/>
        <v>0</v>
      </c>
      <c r="F48" s="115" t="s">
        <v>163</v>
      </c>
      <c r="G48" s="6"/>
    </row>
    <row r="49" spans="1:7">
      <c r="A49" s="90" t="s">
        <v>64</v>
      </c>
      <c r="B49" s="8" t="s">
        <v>132</v>
      </c>
      <c r="C49" s="49">
        <v>1</v>
      </c>
      <c r="D49" s="29"/>
      <c r="E49" s="29">
        <f t="shared" si="4"/>
        <v>0</v>
      </c>
      <c r="F49" s="115" t="s">
        <v>163</v>
      </c>
      <c r="G49" s="153" t="s">
        <v>154</v>
      </c>
    </row>
    <row r="50" spans="1:7">
      <c r="A50" s="90"/>
      <c r="B50" s="8"/>
      <c r="C50" s="56">
        <f>SUM(C45:C49)</f>
        <v>30</v>
      </c>
      <c r="D50" s="29"/>
      <c r="E50" s="29"/>
      <c r="F50" s="115"/>
      <c r="G50" s="6"/>
    </row>
    <row r="51" spans="1:7">
      <c r="A51" s="90"/>
      <c r="B51" s="104" t="s">
        <v>99</v>
      </c>
      <c r="C51" s="49"/>
      <c r="D51" s="29"/>
      <c r="E51" s="29">
        <f t="shared" si="4"/>
        <v>0</v>
      </c>
      <c r="F51" s="115"/>
      <c r="G51" s="6"/>
    </row>
    <row r="52" spans="1:7">
      <c r="A52" s="90" t="s">
        <v>65</v>
      </c>
      <c r="B52" s="8" t="s">
        <v>133</v>
      </c>
      <c r="C52" s="49">
        <v>3</v>
      </c>
      <c r="D52" s="29"/>
      <c r="E52" s="29">
        <f t="shared" si="4"/>
        <v>0</v>
      </c>
      <c r="F52" s="115" t="s">
        <v>164</v>
      </c>
      <c r="G52" s="6"/>
    </row>
    <row r="53" spans="1:7">
      <c r="A53" s="90" t="s">
        <v>67</v>
      </c>
      <c r="B53" s="8" t="s">
        <v>134</v>
      </c>
      <c r="C53" s="49">
        <v>2</v>
      </c>
      <c r="D53" s="29"/>
      <c r="E53" s="29">
        <f t="shared" si="4"/>
        <v>0</v>
      </c>
      <c r="F53" s="115" t="s">
        <v>165</v>
      </c>
      <c r="G53" s="6"/>
    </row>
    <row r="54" spans="1:7">
      <c r="A54" s="90" t="s">
        <v>75</v>
      </c>
      <c r="B54" s="8" t="s">
        <v>92</v>
      </c>
      <c r="C54" s="49">
        <v>143</v>
      </c>
      <c r="D54" s="29"/>
      <c r="E54" s="29">
        <f t="shared" si="4"/>
        <v>0</v>
      </c>
      <c r="F54" s="115" t="s">
        <v>156</v>
      </c>
      <c r="G54" s="6"/>
    </row>
    <row r="55" spans="1:7">
      <c r="A55" s="90" t="s">
        <v>76</v>
      </c>
      <c r="B55" s="8" t="s">
        <v>135</v>
      </c>
      <c r="C55" s="49">
        <v>186</v>
      </c>
      <c r="D55" s="29"/>
      <c r="E55" s="29">
        <f t="shared" si="4"/>
        <v>0</v>
      </c>
      <c r="F55" s="115" t="s">
        <v>166</v>
      </c>
      <c r="G55" s="6"/>
    </row>
    <row r="56" spans="1:7">
      <c r="A56" s="90" t="s">
        <v>77</v>
      </c>
      <c r="B56" s="8" t="s">
        <v>70</v>
      </c>
      <c r="C56" s="49">
        <v>105</v>
      </c>
      <c r="D56" s="29"/>
      <c r="E56" s="29">
        <f t="shared" si="4"/>
        <v>0</v>
      </c>
      <c r="F56" s="115"/>
      <c r="G56" s="6"/>
    </row>
    <row r="57" spans="1:7">
      <c r="A57" s="90" t="s">
        <v>78</v>
      </c>
      <c r="B57" s="8" t="s">
        <v>136</v>
      </c>
      <c r="C57" s="49">
        <v>525</v>
      </c>
      <c r="D57" s="29"/>
      <c r="E57" s="29">
        <f t="shared" si="4"/>
        <v>0</v>
      </c>
      <c r="F57" s="115"/>
      <c r="G57" s="6"/>
    </row>
    <row r="58" spans="1:7">
      <c r="A58" s="90" t="s">
        <v>79</v>
      </c>
      <c r="B58" s="8" t="s">
        <v>137</v>
      </c>
      <c r="C58" s="49">
        <v>26</v>
      </c>
      <c r="D58" s="29"/>
      <c r="E58" s="29">
        <f t="shared" si="4"/>
        <v>0</v>
      </c>
      <c r="F58" s="115"/>
      <c r="G58" s="6"/>
    </row>
    <row r="59" spans="1:7">
      <c r="A59" s="90" t="s">
        <v>80</v>
      </c>
      <c r="B59" s="8" t="s">
        <v>167</v>
      </c>
      <c r="C59" s="49">
        <v>20</v>
      </c>
      <c r="D59" s="29"/>
      <c r="E59" s="29">
        <f t="shared" si="4"/>
        <v>0</v>
      </c>
      <c r="F59" s="115"/>
      <c r="G59" s="6"/>
    </row>
    <row r="60" spans="1:7">
      <c r="A60" s="90" t="s">
        <v>81</v>
      </c>
      <c r="B60" s="8" t="s">
        <v>168</v>
      </c>
      <c r="C60" s="49">
        <v>60</v>
      </c>
      <c r="D60" s="29"/>
      <c r="E60" s="29">
        <f t="shared" si="4"/>
        <v>0</v>
      </c>
      <c r="F60" s="115"/>
      <c r="G60" s="6"/>
    </row>
    <row r="61" spans="1:7">
      <c r="A61" s="164" t="s">
        <v>82</v>
      </c>
      <c r="B61" s="8" t="s">
        <v>138</v>
      </c>
      <c r="C61" s="49">
        <v>57</v>
      </c>
      <c r="D61" s="29"/>
      <c r="E61" s="29">
        <f t="shared" si="4"/>
        <v>0</v>
      </c>
      <c r="F61" s="115"/>
      <c r="G61" s="6"/>
    </row>
    <row r="62" spans="1:7">
      <c r="A62" s="165"/>
      <c r="B62" s="8" t="s">
        <v>146</v>
      </c>
      <c r="C62" s="49">
        <v>57</v>
      </c>
      <c r="D62" s="29"/>
      <c r="E62" s="29">
        <f t="shared" si="4"/>
        <v>0</v>
      </c>
      <c r="F62" s="115"/>
      <c r="G62" s="6"/>
    </row>
    <row r="63" spans="1:7">
      <c r="A63" s="165"/>
      <c r="B63" s="8" t="s">
        <v>139</v>
      </c>
      <c r="C63" s="49">
        <v>57</v>
      </c>
      <c r="D63" s="29"/>
      <c r="E63" s="29">
        <f t="shared" si="4"/>
        <v>0</v>
      </c>
      <c r="F63" s="115"/>
      <c r="G63" s="6"/>
    </row>
    <row r="64" spans="1:7">
      <c r="A64" s="166"/>
      <c r="B64" s="8" t="s">
        <v>140</v>
      </c>
      <c r="C64" s="49">
        <v>57</v>
      </c>
      <c r="D64" s="14"/>
      <c r="E64" s="29">
        <f t="shared" si="4"/>
        <v>0</v>
      </c>
      <c r="F64" s="115" t="s">
        <v>156</v>
      </c>
      <c r="G64" s="6"/>
    </row>
    <row r="65" spans="1:7">
      <c r="A65" s="106" t="s">
        <v>83</v>
      </c>
      <c r="B65" s="8" t="s">
        <v>69</v>
      </c>
      <c r="C65" s="49">
        <v>155</v>
      </c>
      <c r="D65" s="116"/>
      <c r="E65" s="29">
        <f t="shared" si="4"/>
        <v>0</v>
      </c>
      <c r="F65" s="115"/>
      <c r="G65" s="6"/>
    </row>
    <row r="66" spans="1:7">
      <c r="A66" s="106"/>
      <c r="B66" s="8"/>
      <c r="C66" s="56">
        <f>SUM(C52:C65)</f>
        <v>1453</v>
      </c>
      <c r="D66" s="55"/>
      <c r="E66" s="29"/>
      <c r="F66" s="115"/>
      <c r="G66" s="6"/>
    </row>
    <row r="67" spans="1:7">
      <c r="A67" s="106"/>
      <c r="B67" s="105" t="s">
        <v>100</v>
      </c>
      <c r="C67" s="49"/>
      <c r="D67" s="55"/>
      <c r="E67" s="29">
        <f t="shared" si="4"/>
        <v>0</v>
      </c>
      <c r="F67" s="115"/>
      <c r="G67" s="6"/>
    </row>
    <row r="68" spans="1:7">
      <c r="A68" s="106" t="s">
        <v>84</v>
      </c>
      <c r="B68" s="8" t="s">
        <v>142</v>
      </c>
      <c r="C68" s="49">
        <v>230</v>
      </c>
      <c r="D68" s="116"/>
      <c r="E68" s="29">
        <f t="shared" si="4"/>
        <v>0</v>
      </c>
      <c r="F68" s="115"/>
      <c r="G68" s="6"/>
    </row>
    <row r="69" spans="1:7">
      <c r="A69" s="106" t="s">
        <v>85</v>
      </c>
      <c r="B69" s="8" t="s">
        <v>129</v>
      </c>
      <c r="C69" s="49">
        <v>238</v>
      </c>
      <c r="D69" s="116"/>
      <c r="E69" s="29">
        <f t="shared" si="4"/>
        <v>0</v>
      </c>
      <c r="F69" s="115"/>
      <c r="G69" s="6"/>
    </row>
    <row r="70" spans="1:7">
      <c r="A70" s="106" t="s">
        <v>86</v>
      </c>
      <c r="B70" s="8" t="s">
        <v>141</v>
      </c>
      <c r="C70" s="49">
        <v>490</v>
      </c>
      <c r="D70" s="116"/>
      <c r="E70" s="29">
        <f t="shared" si="4"/>
        <v>0</v>
      </c>
      <c r="F70" s="115"/>
      <c r="G70" s="6"/>
    </row>
    <row r="71" spans="1:7">
      <c r="A71" s="82"/>
      <c r="B71" s="157"/>
      <c r="C71" s="56">
        <f>SUM(C68:C70)</f>
        <v>958</v>
      </c>
      <c r="D71" s="55"/>
      <c r="E71" s="158"/>
      <c r="G71" s="6"/>
    </row>
    <row r="72" spans="1:7">
      <c r="G72" s="6"/>
    </row>
    <row r="73" spans="1:7">
      <c r="G73" s="6"/>
    </row>
    <row r="74" spans="1:7">
      <c r="G74" s="6"/>
    </row>
    <row r="75" spans="1:7">
      <c r="G75" s="6"/>
    </row>
    <row r="76" spans="1:7">
      <c r="G76" s="6"/>
    </row>
    <row r="77" spans="1:7">
      <c r="G77" s="6"/>
    </row>
    <row r="78" spans="1:7">
      <c r="G78" s="6"/>
    </row>
    <row r="79" spans="1:7">
      <c r="G79" s="6"/>
    </row>
    <row r="80" spans="1:7">
      <c r="G80" s="6"/>
    </row>
    <row r="81" spans="7:7">
      <c r="G81" s="6"/>
    </row>
    <row r="82" spans="7:7">
      <c r="G82" s="6"/>
    </row>
    <row r="83" spans="7:7">
      <c r="G83" s="6"/>
    </row>
    <row r="84" spans="7:7">
      <c r="G84" s="6"/>
    </row>
  </sheetData>
  <mergeCells count="2">
    <mergeCell ref="A1:F1"/>
    <mergeCell ref="A61:A64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tabSelected="1" zoomScale="130" zoomScaleNormal="130" workbookViewId="0">
      <selection activeCell="H2" sqref="H2"/>
    </sheetView>
  </sheetViews>
  <sheetFormatPr defaultRowHeight="12.75"/>
  <cols>
    <col min="1" max="1" width="3.85546875"/>
    <col min="2" max="2" width="29.140625"/>
    <col min="5" max="5" width="9.140625" style="6"/>
    <col min="6" max="6" width="12.28515625"/>
    <col min="7" max="7" width="12.28515625" customWidth="1"/>
    <col min="8" max="8" width="13.28515625"/>
  </cols>
  <sheetData>
    <row r="1" spans="1:9" ht="29.25" customHeight="1">
      <c r="B1" s="1"/>
      <c r="C1" s="2" t="s">
        <v>0</v>
      </c>
      <c r="D1" s="2" t="s">
        <v>1</v>
      </c>
      <c r="E1" s="2" t="s">
        <v>172</v>
      </c>
      <c r="F1" s="2" t="s">
        <v>2</v>
      </c>
      <c r="G1" s="2" t="s">
        <v>3</v>
      </c>
      <c r="H1" s="2" t="s">
        <v>4</v>
      </c>
    </row>
    <row r="2" spans="1:9" s="6" customFormat="1" ht="14.25" customHeight="1">
      <c r="B2" s="3" t="s">
        <v>170</v>
      </c>
      <c r="C2" s="60">
        <v>7</v>
      </c>
      <c r="D2" s="60">
        <v>26</v>
      </c>
      <c r="E2" s="60">
        <v>0</v>
      </c>
      <c r="F2" s="7">
        <f>'MŠ J.Dalloša'!F33</f>
        <v>0</v>
      </c>
      <c r="G2" s="5">
        <f>F2*0.2</f>
        <v>0</v>
      </c>
      <c r="H2" s="5">
        <f>F2+G2</f>
        <v>0</v>
      </c>
    </row>
    <row r="3" spans="1:9" s="6" customFormat="1" ht="13.5" customHeight="1">
      <c r="B3" s="3" t="s">
        <v>171</v>
      </c>
      <c r="C3" s="60">
        <v>5</v>
      </c>
      <c r="D3" s="60">
        <v>176</v>
      </c>
      <c r="E3" s="60">
        <v>80</v>
      </c>
      <c r="F3" s="7">
        <f>'MŠ Abrahámovská'!F34</f>
        <v>0</v>
      </c>
      <c r="G3" s="5">
        <f t="shared" ref="G3:G5" si="0">F3*0.2</f>
        <v>0</v>
      </c>
      <c r="H3" s="5">
        <f t="shared" ref="H3:H5" si="1">F3+G3</f>
        <v>0</v>
      </c>
    </row>
    <row r="4" spans="1:9" s="6" customFormat="1" ht="12.75" customHeight="1">
      <c r="B4" s="3" t="s">
        <v>173</v>
      </c>
      <c r="C4" s="60">
        <v>12</v>
      </c>
      <c r="D4" s="60">
        <v>592</v>
      </c>
      <c r="E4" s="60">
        <v>212</v>
      </c>
      <c r="F4" s="7">
        <f>'ZŠ J. Kráľa'!F34</f>
        <v>0</v>
      </c>
      <c r="G4" s="5">
        <f t="shared" si="0"/>
        <v>0</v>
      </c>
      <c r="H4" s="5">
        <f t="shared" si="1"/>
        <v>0</v>
      </c>
    </row>
    <row r="5" spans="1:9" s="6" customFormat="1" ht="16.5" customHeight="1">
      <c r="B5" s="3" t="s">
        <v>5</v>
      </c>
      <c r="C5" s="58">
        <v>30</v>
      </c>
      <c r="D5" s="58">
        <v>1453</v>
      </c>
      <c r="E5" s="58">
        <v>958</v>
      </c>
      <c r="F5" s="7">
        <f>'VŠ Danubius'!F34</f>
        <v>0</v>
      </c>
      <c r="G5" s="5">
        <f t="shared" si="0"/>
        <v>0</v>
      </c>
      <c r="H5" s="5">
        <f t="shared" si="1"/>
        <v>0</v>
      </c>
    </row>
    <row r="6" spans="1:9" ht="20.25" customHeight="1">
      <c r="A6" s="6"/>
      <c r="B6" s="4" t="s">
        <v>6</v>
      </c>
      <c r="C6" s="117">
        <f t="shared" ref="C6:H6" si="2">SUM(C2:C5)</f>
        <v>54</v>
      </c>
      <c r="D6" s="118">
        <f t="shared" si="2"/>
        <v>2247</v>
      </c>
      <c r="E6" s="118">
        <f t="shared" si="2"/>
        <v>1250</v>
      </c>
      <c r="F6" s="119">
        <f t="shared" si="2"/>
        <v>0</v>
      </c>
      <c r="G6" s="119">
        <f t="shared" si="2"/>
        <v>0</v>
      </c>
      <c r="H6" s="119">
        <f t="shared" si="2"/>
        <v>0</v>
      </c>
      <c r="I6" s="6"/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MŠ J.Dalloša</vt:lpstr>
      <vt:lpstr>MŠ Abrahámovská</vt:lpstr>
      <vt:lpstr>ZŠ J. Kráľa</vt:lpstr>
      <vt:lpstr>VŠ Danubius</vt:lpstr>
      <vt:lpstr>SPOLU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Tamara Reháčková PhD.</dc:creator>
  <cp:lastModifiedBy>Sekretariat</cp:lastModifiedBy>
  <cp:revision>0</cp:revision>
  <cp:lastPrinted>2020-11-03T18:20:58Z</cp:lastPrinted>
  <dcterms:created xsi:type="dcterms:W3CDTF">2007-08-26T14:13:57Z</dcterms:created>
  <dcterms:modified xsi:type="dcterms:W3CDTF">2021-10-11T07:47:51Z</dcterms:modified>
  <dc:language>en-GB</dc:language>
</cp:coreProperties>
</file>